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mohamed.abdellahi\Desktop\DAO Kayes-Kiffa\DAO et BDP versions finales du 24 11 23\Annexes DAO\"/>
    </mc:Choice>
  </mc:AlternateContent>
  <xr:revisionPtr revIDLastSave="0" documentId="13_ncr:1_{C927E928-2194-4247-91EE-CE38E120DF71}" xr6:coauthVersionLast="47" xr6:coauthVersionMax="47" xr10:uidLastSave="{00000000-0000-0000-0000-000000000000}"/>
  <bookViews>
    <workbookView xWindow="-90" yWindow="-90" windowWidth="19380" windowHeight="10260" tabRatio="697" firstSheet="4" activeTab="8" xr2:uid="{00000000-000D-0000-FFFF-FFFF00000000}"/>
  </bookViews>
  <sheets>
    <sheet name="Récap" sheetId="24" r:id="rId1"/>
    <sheet name="01-Tintane" sheetId="3" r:id="rId2"/>
    <sheet name="02-Kiffa" sheetId="9" r:id="rId3"/>
    <sheet name="03-Yélimané" sheetId="27" r:id="rId4"/>
    <sheet name="04- Logement Type" sheetId="14" r:id="rId5"/>
    <sheet name="05-Guérite Type" sheetId="19" r:id="rId6"/>
    <sheet name="06-Batiment de service Type" sheetId="23" r:id="rId7"/>
    <sheet name="PDR_Formation" sheetId="25" r:id="rId8"/>
    <sheet name="Outillage" sheetId="26" r:id="rId9"/>
  </sheets>
  <definedNames>
    <definedName name="\0" localSheetId="3">#REF!</definedName>
    <definedName name="\0">#REF!</definedName>
    <definedName name="\01" localSheetId="3">#REF!</definedName>
    <definedName name="\01">#REF!</definedName>
    <definedName name="\1" localSheetId="3">#REF!</definedName>
    <definedName name="\1">#REF!</definedName>
    <definedName name="\2">#REF!</definedName>
    <definedName name="\3">#REF!</definedName>
    <definedName name="\4">#REF!</definedName>
    <definedName name="\A">#REF!</definedName>
    <definedName name="\a1">#REF!</definedName>
    <definedName name="\aa">#REF!</definedName>
    <definedName name="\aaa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gg">#REF!</definedName>
    <definedName name="\H">#REF!</definedName>
    <definedName name="\i">#REF!</definedName>
    <definedName name="\J">#REF!</definedName>
    <definedName name="\KWS123">#N/A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z">#N/A</definedName>
    <definedName name="_______________________________________________in18900">#REF!</definedName>
    <definedName name="_______________________________________________iv19000">#REF!</definedName>
    <definedName name="_____________________________________________in18900">#REF!</definedName>
    <definedName name="_____________________________________________iv19000">#REF!</definedName>
    <definedName name="____________________________________________in18900">#REF!</definedName>
    <definedName name="____________________________________________iv19000">#REF!</definedName>
    <definedName name="____________________________________in18900">#REF!</definedName>
    <definedName name="____________________________________iv19000">#REF!</definedName>
    <definedName name="__________________________________in18900">#REF!</definedName>
    <definedName name="__________________________________iv19000">#REF!</definedName>
    <definedName name="_________________________________in18900">#REF!</definedName>
    <definedName name="_________________________________iv19000">#REF!</definedName>
    <definedName name="________________________________in18900">#REF!</definedName>
    <definedName name="________________________________iv19000">#REF!</definedName>
    <definedName name="_______________________________in18900">#REF!</definedName>
    <definedName name="_______________________________iv19000">#REF!</definedName>
    <definedName name="______________________________in18900">#REF!</definedName>
    <definedName name="______________________________iv19000">#REF!</definedName>
    <definedName name="_____________________________in18900">#REF!</definedName>
    <definedName name="_____________________________iv19000">#REF!</definedName>
    <definedName name="____________________________in18900">#REF!</definedName>
    <definedName name="____________________________iv19000">#REF!</definedName>
    <definedName name="____________________________xlnm.Print_Area_1">#REF!</definedName>
    <definedName name="____________________________xlnm.Print_Area_2">#REF!</definedName>
    <definedName name="____________________________xlnm.Print_Area_3">#REF!</definedName>
    <definedName name="____________________________xlnm.Print_Titles_1">#REF!</definedName>
    <definedName name="____________________________xlnm.Print_Titles_3" localSheetId="3">(#REF!,#REF!)</definedName>
    <definedName name="____________________________xlnm.Print_Titles_3">(#REF!,#REF!)</definedName>
    <definedName name="___________________________in18900" localSheetId="3">#REF!</definedName>
    <definedName name="___________________________in18900">#REF!</definedName>
    <definedName name="___________________________iv19000">#REF!</definedName>
    <definedName name="___________________________xlnm.Print_Area_1">#REF!</definedName>
    <definedName name="___________________________xlnm.Print_Area_2">#REF!</definedName>
    <definedName name="___________________________xlnm.Print_Area_3">#REF!</definedName>
    <definedName name="___________________________xlnm.Print_Titles_1">#REF!</definedName>
    <definedName name="___________________________xlnm.Print_Titles_3" localSheetId="3">(#REF!,#REF!)</definedName>
    <definedName name="___________________________xlnm.Print_Titles_3">(#REF!,#REF!)</definedName>
    <definedName name="__________________________in18900" localSheetId="3">#REF!</definedName>
    <definedName name="__________________________in18900">#REF!</definedName>
    <definedName name="__________________________iv19000">#REF!</definedName>
    <definedName name="__________________________xlnm.Print_Area_1">#REF!</definedName>
    <definedName name="__________________________xlnm.Print_Area_2">#REF!</definedName>
    <definedName name="__________________________xlnm.Print_Area_3">#REF!</definedName>
    <definedName name="__________________________xlnm.Print_Titles_1">#REF!</definedName>
    <definedName name="__________________________xlnm.Print_Titles_3" localSheetId="3">(#REF!,#REF!)</definedName>
    <definedName name="__________________________xlnm.Print_Titles_3">(#REF!,#REF!)</definedName>
    <definedName name="_________________________in18900">#REF!</definedName>
    <definedName name="_________________________iv19000">#REF!</definedName>
    <definedName name="_________________________xlnm.Print_Area_1">#REF!</definedName>
    <definedName name="_________________________xlnm.Print_Area_2">#REF!</definedName>
    <definedName name="_________________________xlnm.Print_Area_3">#REF!</definedName>
    <definedName name="_________________________xlnm.Print_Titles_1">#REF!</definedName>
    <definedName name="_________________________xlnm.Print_Titles_3">(#REF!,#REF!)</definedName>
    <definedName name="________________________in18900">#REF!</definedName>
    <definedName name="________________________iv19000">#REF!</definedName>
    <definedName name="________________________xlnm.Print_Area_1">#REF!</definedName>
    <definedName name="________________________xlnm.Print_Area_2">#REF!</definedName>
    <definedName name="________________________xlnm.Print_Area_3">#REF!</definedName>
    <definedName name="________________________xlnm.Print_Titles_1">#REF!</definedName>
    <definedName name="________________________xlnm.Print_Titles_3">(#REF!,#REF!)</definedName>
    <definedName name="_______________________CCF2" localSheetId="3" hidden="1">{"'PROFITABILITY'!$A$1:$F$45"}</definedName>
    <definedName name="_______________________CCF2" hidden="1">{"'PROFITABILITY'!$A$1:$F$45"}</definedName>
    <definedName name="_______________________in18900">#REF!</definedName>
    <definedName name="_______________________iv19000">#REF!</definedName>
    <definedName name="_______________________xlnm.Print_Area_1">#REF!</definedName>
    <definedName name="_______________________xlnm.Print_Area_2">#REF!</definedName>
    <definedName name="_______________________xlnm.Print_Area_3">#REF!</definedName>
    <definedName name="_______________________xlnm.Print_Titles_1">#REF!</definedName>
    <definedName name="_______________________xlnm.Print_Titles_3" localSheetId="3">(#REF!,#REF!)</definedName>
    <definedName name="_______________________xlnm.Print_Titles_3">(#REF!,#REF!)</definedName>
    <definedName name="______________________CCF2" localSheetId="3" hidden="1">{"'PROFITABILITY'!$A$1:$F$45"}</definedName>
    <definedName name="______________________CCF2" hidden="1">{"'PROFITABILITY'!$A$1:$F$45"}</definedName>
    <definedName name="______________________in18900">#REF!</definedName>
    <definedName name="______________________iv19000">#REF!</definedName>
    <definedName name="______________________xlnm.Print_Area_1">#REF!</definedName>
    <definedName name="______________________xlnm.Print_Area_2">#REF!</definedName>
    <definedName name="______________________xlnm.Print_Area_3">#REF!</definedName>
    <definedName name="______________________xlnm.Print_Titles_1">#REF!</definedName>
    <definedName name="______________________xlnm.Print_Titles_3" localSheetId="3">(#REF!,#REF!)</definedName>
    <definedName name="______________________xlnm.Print_Titles_3">(#REF!,#REF!)</definedName>
    <definedName name="_____________________CCF2" localSheetId="3" hidden="1">{"'PROFITABILITY'!$A$1:$F$45"}</definedName>
    <definedName name="_____________________CCF2" hidden="1">{"'PROFITABILITY'!$A$1:$F$45"}</definedName>
    <definedName name="_____________________in18900">#REF!</definedName>
    <definedName name="_____________________iv19000">#REF!</definedName>
    <definedName name="_____________________xlnm.Print_Area_1">#REF!</definedName>
    <definedName name="_____________________xlnm.Print_Area_2">#REF!</definedName>
    <definedName name="_____________________xlnm.Print_Area_3">#REF!</definedName>
    <definedName name="_____________________xlnm.Print_Titles_1">#REF!</definedName>
    <definedName name="_____________________xlnm.Print_Titles_3" localSheetId="3">(#REF!,#REF!)</definedName>
    <definedName name="_____________________xlnm.Print_Titles_3">(#REF!,#REF!)</definedName>
    <definedName name="____________________CBR220" localSheetId="3">#REF!</definedName>
    <definedName name="____________________CBR220">#REF!</definedName>
    <definedName name="____________________CBR500">#REF!</definedName>
    <definedName name="____________________CCF2" localSheetId="3" hidden="1">{"'PROFITABILITY'!$A$1:$F$45"}</definedName>
    <definedName name="____________________CCF2" hidden="1">{"'PROFITABILITY'!$A$1:$F$45"}</definedName>
    <definedName name="____________________CTR220">#REF!</definedName>
    <definedName name="____________________CTR500">#REF!</definedName>
    <definedName name="____________________CVT220">#REF!</definedName>
    <definedName name="____________________CVT500">#REF!</definedName>
    <definedName name="____________________in18900">#REF!</definedName>
    <definedName name="____________________iv19000">#REF!</definedName>
    <definedName name="____________________LAR220">#REF!</definedName>
    <definedName name="____________________LAR500">#REF!</definedName>
    <definedName name="____________________LTR220">#REF!</definedName>
    <definedName name="____________________LTR500">#REF!</definedName>
    <definedName name="____________________PLC220">#REF!</definedName>
    <definedName name="____________________RE220">#REF!</definedName>
    <definedName name="____________________RE500">#REF!</definedName>
    <definedName name="____________________TR220">#REF!</definedName>
    <definedName name="____________________TR500">#REF!</definedName>
    <definedName name="____________________xlnm.Print_Area_1">#REF!</definedName>
    <definedName name="____________________xlnm.Print_Area_2">#REF!</definedName>
    <definedName name="____________________xlnm.Print_Area_3">#REF!</definedName>
    <definedName name="____________________xlnm.Print_Titles_1">#REF!</definedName>
    <definedName name="____________________xlnm.Print_Titles_3" localSheetId="3">(#REF!,#REF!)</definedName>
    <definedName name="____________________xlnm.Print_Titles_3">(#REF!,#REF!)</definedName>
    <definedName name="___________________aa1" localSheetId="3" hidden="1">{"'PROFITABILITY'!$A$1:$F$45"}</definedName>
    <definedName name="___________________aa1" hidden="1">{"'PROFITABILITY'!$A$1:$F$45"}</definedName>
    <definedName name="___________________CBR220">#REF!</definedName>
    <definedName name="___________________CBR500">#REF!</definedName>
    <definedName name="___________________CCF2" localSheetId="3" hidden="1">{"'PROFITABILITY'!$A$1:$F$45"}</definedName>
    <definedName name="___________________CCF2" hidden="1">{"'PROFITABILITY'!$A$1:$F$45"}</definedName>
    <definedName name="___________________CTR220">#REF!</definedName>
    <definedName name="___________________CTR500">#REF!</definedName>
    <definedName name="___________________CVT220">#REF!</definedName>
    <definedName name="___________________CVT500">#REF!</definedName>
    <definedName name="___________________in18900">#REF!</definedName>
    <definedName name="___________________iv19000">#REF!</definedName>
    <definedName name="___________________LAR220">#REF!</definedName>
    <definedName name="___________________LAR500">#REF!</definedName>
    <definedName name="___________________LTR220">#REF!</definedName>
    <definedName name="___________________LTR500">#REF!</definedName>
    <definedName name="___________________Nov2007" localSheetId="3" hidden="1">{"'PROFITABILITY'!$A$1:$F$45"}</definedName>
    <definedName name="___________________Nov2007" hidden="1">{"'PROFITABILITY'!$A$1:$F$45"}</definedName>
    <definedName name="___________________PLC220">#REF!</definedName>
    <definedName name="___________________RE220">#REF!</definedName>
    <definedName name="___________________RE500">#REF!</definedName>
    <definedName name="___________________TR220">#REF!</definedName>
    <definedName name="___________________TR500">#REF!</definedName>
    <definedName name="___________________xlnm.Print_Area_1">#REF!</definedName>
    <definedName name="___________________xlnm.Print_Area_2">#REF!</definedName>
    <definedName name="___________________xlnm.Print_Area_3">#REF!</definedName>
    <definedName name="___________________xlnm.Print_Titles_1">#REF!</definedName>
    <definedName name="___________________xlnm.Print_Titles_2" localSheetId="3">(#REF!,#REF!)</definedName>
    <definedName name="___________________xlnm.Print_Titles_2">(#REF!,#REF!)</definedName>
    <definedName name="___________________xlnm.Print_Titles_3" localSheetId="3">(#REF!,#REF!)</definedName>
    <definedName name="___________________xlnm.Print_Titles_3">(#REF!,#REF!)</definedName>
    <definedName name="__________________aa1" localSheetId="3" hidden="1">{"'PROFITABILITY'!$A$1:$F$45"}</definedName>
    <definedName name="__________________aa1" hidden="1">{"'PROFITABILITY'!$A$1:$F$45"}</definedName>
    <definedName name="__________________CBR220">#REF!</definedName>
    <definedName name="__________________CBR500">#REF!</definedName>
    <definedName name="__________________CCF2" localSheetId="3" hidden="1">{"'PROFITABILITY'!$A$1:$F$45"}</definedName>
    <definedName name="__________________CCF2" hidden="1">{"'PROFITABILITY'!$A$1:$F$45"}</definedName>
    <definedName name="__________________CTR220">#REF!</definedName>
    <definedName name="__________________CTR500">#REF!</definedName>
    <definedName name="__________________CVT220">#REF!</definedName>
    <definedName name="__________________CVT500">#REF!</definedName>
    <definedName name="__________________in18900">#REF!</definedName>
    <definedName name="__________________iv19000">#REF!</definedName>
    <definedName name="__________________LAR220">#REF!</definedName>
    <definedName name="__________________LAR500">#REF!</definedName>
    <definedName name="__________________LTR220">#REF!</definedName>
    <definedName name="__________________LTR500">#REF!</definedName>
    <definedName name="__________________Nov2007" localSheetId="3" hidden="1">{"'PROFITABILITY'!$A$1:$F$45"}</definedName>
    <definedName name="__________________Nov2007" hidden="1">{"'PROFITABILITY'!$A$1:$F$45"}</definedName>
    <definedName name="__________________PLC220">#REF!</definedName>
    <definedName name="__________________RE220">#REF!</definedName>
    <definedName name="__________________RE500">#REF!</definedName>
    <definedName name="__________________TR220">#REF!</definedName>
    <definedName name="__________________TR500">#REF!</definedName>
    <definedName name="__________________xlnm.Print_Area_1">#REF!</definedName>
    <definedName name="__________________xlnm.Print_Area_2">#REF!</definedName>
    <definedName name="__________________xlnm.Print_Area_3">#REF!</definedName>
    <definedName name="__________________xlnm.Print_Titles_1">#REF!</definedName>
    <definedName name="__________________xlnm.Print_Titles_2" localSheetId="3">(#REF!,#REF!)</definedName>
    <definedName name="__________________xlnm.Print_Titles_2">(#REF!,#REF!)</definedName>
    <definedName name="__________________xlnm.Print_Titles_3" localSheetId="3">(#REF!,#REF!)</definedName>
    <definedName name="__________________xlnm.Print_Titles_3">(#REF!,#REF!)</definedName>
    <definedName name="_________________aa1" localSheetId="3" hidden="1">{"'PROFITABILITY'!$A$1:$F$45"}</definedName>
    <definedName name="_________________aa1" hidden="1">{"'PROFITABILITY'!$A$1:$F$45"}</definedName>
    <definedName name="_________________CBR220">#REF!</definedName>
    <definedName name="_________________CBR500">#REF!</definedName>
    <definedName name="_________________CCF2" localSheetId="3" hidden="1">{"'PROFITABILITY'!$A$1:$F$45"}</definedName>
    <definedName name="_________________CCF2" hidden="1">{"'PROFITABILITY'!$A$1:$F$45"}</definedName>
    <definedName name="_________________CTR220">#REF!</definedName>
    <definedName name="_________________CTR500">#REF!</definedName>
    <definedName name="_________________CVT220">#REF!</definedName>
    <definedName name="_________________CVT500">#REF!</definedName>
    <definedName name="_________________in18900">#REF!</definedName>
    <definedName name="_________________iv19000">#REF!</definedName>
    <definedName name="_________________LAR220">#REF!</definedName>
    <definedName name="_________________LAR500">#REF!</definedName>
    <definedName name="_________________LTR220">#REF!</definedName>
    <definedName name="_________________LTR500">#REF!</definedName>
    <definedName name="_________________Nov2007" localSheetId="3" hidden="1">{"'PROFITABILITY'!$A$1:$F$45"}</definedName>
    <definedName name="_________________Nov2007" hidden="1">{"'PROFITABILITY'!$A$1:$F$45"}</definedName>
    <definedName name="_________________PLC220">#REF!</definedName>
    <definedName name="_________________RE220">#REF!</definedName>
    <definedName name="_________________RE500">#REF!</definedName>
    <definedName name="_________________TR220">#REF!</definedName>
    <definedName name="_________________TR500">#REF!</definedName>
    <definedName name="_________________xlnm.Print_Area_1">#REF!</definedName>
    <definedName name="_________________xlnm.Print_Area_2">#REF!</definedName>
    <definedName name="_________________xlnm.Print_Area_3">#REF!</definedName>
    <definedName name="_________________xlnm.Print_Titles_1">#REF!</definedName>
    <definedName name="_________________xlnm.Print_Titles_3" localSheetId="3">(#REF!,#REF!)</definedName>
    <definedName name="_________________xlnm.Print_Titles_3">(#REF!,#REF!)</definedName>
    <definedName name="________________aa1" localSheetId="3" hidden="1">{"'PROFITABILITY'!$A$1:$F$45"}</definedName>
    <definedName name="________________aa1" hidden="1">{"'PROFITABILITY'!$A$1:$F$45"}</definedName>
    <definedName name="________________CBR220">#REF!</definedName>
    <definedName name="________________CBR500">#REF!</definedName>
    <definedName name="________________CCF2" localSheetId="3" hidden="1">{"'PROFITABILITY'!$A$1:$F$45"}</definedName>
    <definedName name="________________CCF2" hidden="1">{"'PROFITABILITY'!$A$1:$F$45"}</definedName>
    <definedName name="________________CTR220">#REF!</definedName>
    <definedName name="________________CTR500">#REF!</definedName>
    <definedName name="________________CVT220">#REF!</definedName>
    <definedName name="________________CVT500">#REF!</definedName>
    <definedName name="________________in18900">#REF!</definedName>
    <definedName name="________________iv19000">#REF!</definedName>
    <definedName name="________________LAR220">#REF!</definedName>
    <definedName name="________________LAR500">#REF!</definedName>
    <definedName name="________________LTR220">#REF!</definedName>
    <definedName name="________________LTR500">#REF!</definedName>
    <definedName name="________________Nov2007" localSheetId="3" hidden="1">{"'PROFITABILITY'!$A$1:$F$45"}</definedName>
    <definedName name="________________Nov2007" hidden="1">{"'PROFITABILITY'!$A$1:$F$45"}</definedName>
    <definedName name="________________PLC220">#REF!</definedName>
    <definedName name="________________RE220">#REF!</definedName>
    <definedName name="________________RE500">#REF!</definedName>
    <definedName name="________________TR220">#REF!</definedName>
    <definedName name="________________TR500">#REF!</definedName>
    <definedName name="________________xlnm.Print_Area_1">#REF!</definedName>
    <definedName name="________________xlnm.Print_Area_2">#REF!</definedName>
    <definedName name="________________xlnm.Print_Area_3">#REF!</definedName>
    <definedName name="________________xlnm.Print_Titles_1">#REF!</definedName>
    <definedName name="________________xlnm.Print_Titles_3" localSheetId="3">(#REF!,#REF!)</definedName>
    <definedName name="________________xlnm.Print_Titles_3">(#REF!,#REF!)</definedName>
    <definedName name="_______________aa1" localSheetId="3" hidden="1">{"'PROFITABILITY'!$A$1:$F$45"}</definedName>
    <definedName name="_______________aa1" hidden="1">{"'PROFITABILITY'!$A$1:$F$45"}</definedName>
    <definedName name="_______________CBR220">#REF!</definedName>
    <definedName name="_______________CBR500">#REF!</definedName>
    <definedName name="_______________CCF2" localSheetId="3" hidden="1">{"'PROFITABILITY'!$A$1:$F$45"}</definedName>
    <definedName name="_______________CCF2" hidden="1">{"'PROFITABILITY'!$A$1:$F$45"}</definedName>
    <definedName name="_______________CTR220">#REF!</definedName>
    <definedName name="_______________CTR500">#REF!</definedName>
    <definedName name="_______________CVT220">#REF!</definedName>
    <definedName name="_______________CVT500">#REF!</definedName>
    <definedName name="_______________in18900">#REF!</definedName>
    <definedName name="_______________iv19000">#REF!</definedName>
    <definedName name="_______________LAR220">#REF!</definedName>
    <definedName name="_______________LAR500">#REF!</definedName>
    <definedName name="_______________LTR220">#REF!</definedName>
    <definedName name="_______________LTR500">#REF!</definedName>
    <definedName name="_______________Nov2007" localSheetId="3" hidden="1">{"'PROFITABILITY'!$A$1:$F$45"}</definedName>
    <definedName name="_______________Nov2007" hidden="1">{"'PROFITABILITY'!$A$1:$F$45"}</definedName>
    <definedName name="_______________PLC220">#REF!</definedName>
    <definedName name="_______________RE220">#REF!</definedName>
    <definedName name="_______________RE500">#REF!</definedName>
    <definedName name="_______________TR220">#REF!</definedName>
    <definedName name="_______________TR500">#REF!</definedName>
    <definedName name="_______________xlnm.Print_Area_1">#REF!</definedName>
    <definedName name="_______________xlnm.Print_Area_2">#REF!</definedName>
    <definedName name="_______________xlnm.Print_Area_3">#REF!</definedName>
    <definedName name="_______________xlnm.Print_Titles_1">#REF!</definedName>
    <definedName name="_______________xlnm.Print_Titles_3" localSheetId="3">(#REF!,#REF!)</definedName>
    <definedName name="_______________xlnm.Print_Titles_3">(#REF!,#REF!)</definedName>
    <definedName name="______________aa1" localSheetId="3" hidden="1">{"'PROFITABILITY'!$A$1:$F$45"}</definedName>
    <definedName name="______________aa1" hidden="1">{"'PROFITABILITY'!$A$1:$F$45"}</definedName>
    <definedName name="______________CBR220">#REF!</definedName>
    <definedName name="______________CBR500">#REF!</definedName>
    <definedName name="______________CCF2" localSheetId="3" hidden="1">{"'PROFITABILITY'!$A$1:$F$45"}</definedName>
    <definedName name="______________CCF2" hidden="1">{"'PROFITABILITY'!$A$1:$F$45"}</definedName>
    <definedName name="______________CTR220">#REF!</definedName>
    <definedName name="______________CTR500">#REF!</definedName>
    <definedName name="______________CVT220">#REF!</definedName>
    <definedName name="______________CVT500">#REF!</definedName>
    <definedName name="______________in18900">#REF!</definedName>
    <definedName name="______________iv19000">#REF!</definedName>
    <definedName name="______________LAR220">#REF!</definedName>
    <definedName name="______________LAR500">#REF!</definedName>
    <definedName name="______________LTR220">#REF!</definedName>
    <definedName name="______________LTR500">#REF!</definedName>
    <definedName name="______________Nov2007" localSheetId="3" hidden="1">{"'PROFITABILITY'!$A$1:$F$45"}</definedName>
    <definedName name="______________Nov2007" hidden="1">{"'PROFITABILITY'!$A$1:$F$45"}</definedName>
    <definedName name="______________PLC220">#REF!</definedName>
    <definedName name="______________RE220">#REF!</definedName>
    <definedName name="______________RE500">#REF!</definedName>
    <definedName name="______________TR220">#REF!</definedName>
    <definedName name="______________TR500">#REF!</definedName>
    <definedName name="______________xlnm.Print_Area_1">#REF!</definedName>
    <definedName name="______________xlnm.Print_Area_2">#REF!</definedName>
    <definedName name="______________xlnm.Print_Area_3">#REF!</definedName>
    <definedName name="______________xlnm.Print_Titles_1">#REF!</definedName>
    <definedName name="______________xlnm.Print_Titles_3" localSheetId="3">(#REF!,#REF!)</definedName>
    <definedName name="______________xlnm.Print_Titles_3">(#REF!,#REF!)</definedName>
    <definedName name="_____________aa1" localSheetId="3" hidden="1">{"'PROFITABILITY'!$A$1:$F$45"}</definedName>
    <definedName name="_____________aa1" hidden="1">{"'PROFITABILITY'!$A$1:$F$45"}</definedName>
    <definedName name="_____________CBR220">#REF!</definedName>
    <definedName name="_____________CBR500">#REF!</definedName>
    <definedName name="_____________CCF2" localSheetId="3" hidden="1">{"'PROFITABILITY'!$A$1:$F$45"}</definedName>
    <definedName name="_____________CCF2" hidden="1">{"'PROFITABILITY'!$A$1:$F$45"}</definedName>
    <definedName name="_____________CTR220">#REF!</definedName>
    <definedName name="_____________CTR500">#REF!</definedName>
    <definedName name="_____________CVT220">#REF!</definedName>
    <definedName name="_____________CVT500">#REF!</definedName>
    <definedName name="_____________in18900">#REF!</definedName>
    <definedName name="_____________iv19000">#REF!</definedName>
    <definedName name="_____________LAR220">#REF!</definedName>
    <definedName name="_____________LAR500">#REF!</definedName>
    <definedName name="_____________LTR220">#REF!</definedName>
    <definedName name="_____________LTR500">#REF!</definedName>
    <definedName name="_____________Nov2007" localSheetId="3" hidden="1">{"'PROFITABILITY'!$A$1:$F$45"}</definedName>
    <definedName name="_____________Nov2007" hidden="1">{"'PROFITABILITY'!$A$1:$F$45"}</definedName>
    <definedName name="_____________PLC220">#REF!</definedName>
    <definedName name="_____________RE220">#REF!</definedName>
    <definedName name="_____________RE500">#REF!</definedName>
    <definedName name="_____________TR220">#REF!</definedName>
    <definedName name="_____________TR500">#REF!</definedName>
    <definedName name="_____________xlnm.Print_Area_1">#REF!</definedName>
    <definedName name="_____________xlnm.Print_Area_2">#REF!</definedName>
    <definedName name="_____________xlnm.Print_Area_3">#REF!</definedName>
    <definedName name="_____________xlnm.Print_Titles_1">#REF!</definedName>
    <definedName name="_____________xlnm.Print_Titles_3" localSheetId="3">(#REF!,#REF!)</definedName>
    <definedName name="_____________xlnm.Print_Titles_3">(#REF!,#REF!)</definedName>
    <definedName name="____________aa1" localSheetId="3" hidden="1">{"'PROFITABILITY'!$A$1:$F$45"}</definedName>
    <definedName name="____________aa1" hidden="1">{"'PROFITABILITY'!$A$1:$F$45"}</definedName>
    <definedName name="____________CBR220">#REF!</definedName>
    <definedName name="____________CBR500">#REF!</definedName>
    <definedName name="____________CCF2" localSheetId="3" hidden="1">{"'PROFITABILITY'!$A$1:$F$45"}</definedName>
    <definedName name="____________CCF2" hidden="1">{"'PROFITABILITY'!$A$1:$F$45"}</definedName>
    <definedName name="____________CTR220">#REF!</definedName>
    <definedName name="____________CTR500">#REF!</definedName>
    <definedName name="____________CVT220">#REF!</definedName>
    <definedName name="____________CVT500">#REF!</definedName>
    <definedName name="____________in18900">#REF!</definedName>
    <definedName name="____________iv19000">#REF!</definedName>
    <definedName name="____________LAR220">#REF!</definedName>
    <definedName name="____________LAR500">#REF!</definedName>
    <definedName name="____________LTR220">#REF!</definedName>
    <definedName name="____________LTR500">#REF!</definedName>
    <definedName name="____________Nov2007" localSheetId="3" hidden="1">{"'PROFITABILITY'!$A$1:$F$45"}</definedName>
    <definedName name="____________Nov2007" hidden="1">{"'PROFITABILITY'!$A$1:$F$45"}</definedName>
    <definedName name="____________PLC220">#REF!</definedName>
    <definedName name="____________RE220">#REF!</definedName>
    <definedName name="____________RE500">#REF!</definedName>
    <definedName name="____________TR220">#REF!</definedName>
    <definedName name="____________TR500">#REF!</definedName>
    <definedName name="____________xlnm.Print_Area_1">#REF!</definedName>
    <definedName name="____________xlnm.Print_Area_2">#REF!</definedName>
    <definedName name="____________xlnm.Print_Area_3">#REF!</definedName>
    <definedName name="____________xlnm.Print_Titles_1">#REF!</definedName>
    <definedName name="____________xlnm.Print_Titles_3" localSheetId="3">(#REF!,#REF!)</definedName>
    <definedName name="____________xlnm.Print_Titles_3">(#REF!,#REF!)</definedName>
    <definedName name="___________aa1" localSheetId="3" hidden="1">{"'PROFITABILITY'!$A$1:$F$45"}</definedName>
    <definedName name="___________aa1" hidden="1">{"'PROFITABILITY'!$A$1:$F$45"}</definedName>
    <definedName name="___________CBR220">#REF!</definedName>
    <definedName name="___________CBR500">#REF!</definedName>
    <definedName name="___________CCF2" localSheetId="3" hidden="1">{"'PROFITABILITY'!$A$1:$F$45"}</definedName>
    <definedName name="___________CCF2" hidden="1">{"'PROFITABILITY'!$A$1:$F$45"}</definedName>
    <definedName name="___________CTR220">#REF!</definedName>
    <definedName name="___________CTR500">#REF!</definedName>
    <definedName name="___________CVT220">#REF!</definedName>
    <definedName name="___________CVT500">#REF!</definedName>
    <definedName name="___________in18900">#REF!</definedName>
    <definedName name="___________iv19000">#REF!</definedName>
    <definedName name="___________LAR220">#REF!</definedName>
    <definedName name="___________LAR500">#REF!</definedName>
    <definedName name="___________LTR220">#REF!</definedName>
    <definedName name="___________LTR500">#REF!</definedName>
    <definedName name="___________Nov2007" localSheetId="3" hidden="1">{"'PROFITABILITY'!$A$1:$F$45"}</definedName>
    <definedName name="___________Nov2007" hidden="1">{"'PROFITABILITY'!$A$1:$F$45"}</definedName>
    <definedName name="___________PLC220">#REF!</definedName>
    <definedName name="___________RE220">#REF!</definedName>
    <definedName name="___________RE500">#REF!</definedName>
    <definedName name="___________TR220">#REF!</definedName>
    <definedName name="___________TR500">#REF!</definedName>
    <definedName name="___________xlnm.Print_Area_1">#REF!</definedName>
    <definedName name="___________xlnm.Print_Area_2">#REF!</definedName>
    <definedName name="___________xlnm.Print_Area_3">#REF!</definedName>
    <definedName name="___________xlnm.Print_Titles_1">#REF!</definedName>
    <definedName name="___________xlnm.Print_Titles_3" localSheetId="3">(#REF!,#REF!)</definedName>
    <definedName name="___________xlnm.Print_Titles_3">(#REF!,#REF!)</definedName>
    <definedName name="__________aa1" localSheetId="3" hidden="1">{"'PROFITABILITY'!$A$1:$F$45"}</definedName>
    <definedName name="__________aa1" hidden="1">{"'PROFITABILITY'!$A$1:$F$45"}</definedName>
    <definedName name="__________CBR220">#REF!</definedName>
    <definedName name="__________CBR500">#REF!</definedName>
    <definedName name="__________CCF2" localSheetId="3" hidden="1">{"'PROFITABILITY'!$A$1:$F$45"}</definedName>
    <definedName name="__________CCF2" hidden="1">{"'PROFITABILITY'!$A$1:$F$45"}</definedName>
    <definedName name="__________CTR220">#REF!</definedName>
    <definedName name="__________CTR500">#REF!</definedName>
    <definedName name="__________CVT220">#REF!</definedName>
    <definedName name="__________CVT500">#REF!</definedName>
    <definedName name="__________dep123">#REF!</definedName>
    <definedName name="__________III7">"$C4.$#REF!$#REF!"</definedName>
    <definedName name="__________in18900">#REF!</definedName>
    <definedName name="__________iv19000">#REF!</definedName>
    <definedName name="__________LAR220">#REF!</definedName>
    <definedName name="__________LAR500">#REF!</definedName>
    <definedName name="__________LTR220">#REF!</definedName>
    <definedName name="__________LTR500">#REF!</definedName>
    <definedName name="__________Nov2007" localSheetId="3" hidden="1">{"'PROFITABILITY'!$A$1:$F$45"}</definedName>
    <definedName name="__________Nov2007" hidden="1">{"'PROFITABILITY'!$A$1:$F$45"}</definedName>
    <definedName name="__________PLC220">#REF!</definedName>
    <definedName name="__________RE220">#REF!</definedName>
    <definedName name="__________RE500">#REF!</definedName>
    <definedName name="__________TR220">#REF!</definedName>
    <definedName name="__________TR500">#REF!</definedName>
    <definedName name="__________xlnm.Print_Area_1">#REF!</definedName>
    <definedName name="__________xlnm.Print_Area_2">#REF!</definedName>
    <definedName name="__________xlnm.Print_Area_3">#REF!</definedName>
    <definedName name="__________xlnm.Print_Titles_1">#REF!</definedName>
    <definedName name="__________xlnm.Print_Titles_3" localSheetId="3">(#REF!,#REF!)</definedName>
    <definedName name="__________xlnm.Print_Titles_3">(#REF!,#REF!)</definedName>
    <definedName name="_________aa1" localSheetId="3" hidden="1">{"'PROFITABILITY'!$A$1:$F$45"}</definedName>
    <definedName name="_________aa1" hidden="1">{"'PROFITABILITY'!$A$1:$F$45"}</definedName>
    <definedName name="_________CBR220">#REF!</definedName>
    <definedName name="_________CBR500">#REF!</definedName>
    <definedName name="_________CCF2" localSheetId="3" hidden="1">{"'PROFITABILITY'!$A$1:$F$45"}</definedName>
    <definedName name="_________CCF2" hidden="1">{"'PROFITABILITY'!$A$1:$F$45"}</definedName>
    <definedName name="_________CTR220">#REF!</definedName>
    <definedName name="_________CTR500">#REF!</definedName>
    <definedName name="_________CVT220">#REF!</definedName>
    <definedName name="_________CVT500">#REF!</definedName>
    <definedName name="_________dep123">#REF!</definedName>
    <definedName name="_________III7">"$C4.$#REF!$#REF!"</definedName>
    <definedName name="_________in18900">#REF!</definedName>
    <definedName name="_________iv19000">#REF!</definedName>
    <definedName name="_________LAR220">#REF!</definedName>
    <definedName name="_________LAR500">#REF!</definedName>
    <definedName name="_________LTR220">#REF!</definedName>
    <definedName name="_________LTR500">#REF!</definedName>
    <definedName name="_________Nov2007" localSheetId="3" hidden="1">{"'PROFITABILITY'!$A$1:$F$45"}</definedName>
    <definedName name="_________Nov2007" hidden="1">{"'PROFITABILITY'!$A$1:$F$45"}</definedName>
    <definedName name="_________npv3">#REF!</definedName>
    <definedName name="_________PLC220">#REF!</definedName>
    <definedName name="_________RE220">#REF!</definedName>
    <definedName name="_________RE500">#REF!</definedName>
    <definedName name="_________TR220">#REF!</definedName>
    <definedName name="_________TR500">#REF!</definedName>
    <definedName name="_________xlnm.Print_Area_1">#REF!</definedName>
    <definedName name="_________xlnm.Print_Area_2">#REF!</definedName>
    <definedName name="_________xlnm.Print_Area_3">#REF!</definedName>
    <definedName name="_________xlnm.Print_Titles_1">#REF!</definedName>
    <definedName name="_________xlnm.Print_Titles_3" localSheetId="3">(#REF!,#REF!)</definedName>
    <definedName name="_________xlnm.Print_Titles_3">(#REF!,#REF!)</definedName>
    <definedName name="________aa1" localSheetId="3" hidden="1">{"'PROFITABILITY'!$A$1:$F$45"}</definedName>
    <definedName name="________aa1" hidden="1">{"'PROFITABILITY'!$A$1:$F$45"}</definedName>
    <definedName name="________CBR220">#REF!</definedName>
    <definedName name="________CBR500">#REF!</definedName>
    <definedName name="________CCF2" localSheetId="3" hidden="1">{"'PROFITABILITY'!$A$1:$F$45"}</definedName>
    <definedName name="________CCF2" hidden="1">{"'PROFITABILITY'!$A$1:$F$45"}</definedName>
    <definedName name="________CTR220">#REF!</definedName>
    <definedName name="________CTR500">#REF!</definedName>
    <definedName name="________CVT220">#REF!</definedName>
    <definedName name="________CVT500">#REF!</definedName>
    <definedName name="________dep123">#REF!</definedName>
    <definedName name="________III7">"$C4.$#REF!$#REF!"</definedName>
    <definedName name="________in18900">#REF!</definedName>
    <definedName name="________iv19000">#REF!</definedName>
    <definedName name="________LAR220">#REF!</definedName>
    <definedName name="________LAR500">#REF!</definedName>
    <definedName name="________LTR220">#REF!</definedName>
    <definedName name="________LTR500">#REF!</definedName>
    <definedName name="________mix1">#REF!</definedName>
    <definedName name="________mix2">#REF!</definedName>
    <definedName name="________miy1">#REF!</definedName>
    <definedName name="________miy2">#REF!</definedName>
    <definedName name="________mom1">#REF!</definedName>
    <definedName name="________mom2">#REF!</definedName>
    <definedName name="________mux1">#REF!</definedName>
    <definedName name="________muy1">#REF!</definedName>
    <definedName name="________Nov2007" localSheetId="3" hidden="1">{"'PROFITABILITY'!$A$1:$F$45"}</definedName>
    <definedName name="________Nov2007" hidden="1">{"'PROFITABILITY'!$A$1:$F$45"}</definedName>
    <definedName name="________npv3">#REF!</definedName>
    <definedName name="________PLC220">#REF!</definedName>
    <definedName name="________RE220">#REF!</definedName>
    <definedName name="________RE500">#REF!</definedName>
    <definedName name="________TR220">#REF!</definedName>
    <definedName name="________TR500">#REF!</definedName>
    <definedName name="________xlnm.Print_Area_1">#REF!</definedName>
    <definedName name="________xlnm.Print_Area_2">#REF!</definedName>
    <definedName name="________xlnm.Print_Area_3">#REF!</definedName>
    <definedName name="________xlnm.Print_Titles_1">#REF!</definedName>
    <definedName name="________xlnm.Print_Titles_2" localSheetId="3">(#REF!,#REF!)</definedName>
    <definedName name="________xlnm.Print_Titles_2">(#REF!,#REF!)</definedName>
    <definedName name="________xlnm.Print_Titles_3" localSheetId="3">(#REF!,#REF!)</definedName>
    <definedName name="________xlnm.Print_Titles_3">(#REF!,#REF!)</definedName>
    <definedName name="_______aa1" localSheetId="3" hidden="1">{"'PROFITABILITY'!$A$1:$F$45"}</definedName>
    <definedName name="_______aa1" hidden="1">{"'PROFITABILITY'!$A$1:$F$45"}</definedName>
    <definedName name="_______CBR220">#REF!</definedName>
    <definedName name="_______CBR500">#REF!</definedName>
    <definedName name="_______CCF2" localSheetId="3" hidden="1">{"'PROFITABILITY'!$A$1:$F$45"}</definedName>
    <definedName name="_______CCF2" hidden="1">{"'PROFITABILITY'!$A$1:$F$45"}</definedName>
    <definedName name="_______CTR220">#REF!</definedName>
    <definedName name="_______CTR500">#REF!</definedName>
    <definedName name="_______CVT220">#REF!</definedName>
    <definedName name="_______CVT500">#REF!</definedName>
    <definedName name="_______dep123">#REF!</definedName>
    <definedName name="_______III7">"$C4.$#REF!$#REF!"</definedName>
    <definedName name="_______in18900">#REF!</definedName>
    <definedName name="_______iv19000">#REF!</definedName>
    <definedName name="_______LAR220">#REF!</definedName>
    <definedName name="_______LAR500">#REF!</definedName>
    <definedName name="_______LTR220">#REF!</definedName>
    <definedName name="_______LTR500">#REF!</definedName>
    <definedName name="_______mix1">#REF!</definedName>
    <definedName name="_______mix2">#REF!</definedName>
    <definedName name="_______miy1">#REF!</definedName>
    <definedName name="_______miy2">#REF!</definedName>
    <definedName name="_______mom1">#REF!</definedName>
    <definedName name="_______mom2">#REF!</definedName>
    <definedName name="_______mux1">#REF!</definedName>
    <definedName name="_______muy1">#REF!</definedName>
    <definedName name="_______Nov2007" localSheetId="3" hidden="1">{"'PROFITABILITY'!$A$1:$F$45"}</definedName>
    <definedName name="_______Nov2007" hidden="1">{"'PROFITABILITY'!$A$1:$F$45"}</definedName>
    <definedName name="_______npv3">#REF!</definedName>
    <definedName name="_______PLC220">#REF!</definedName>
    <definedName name="_______RE220">#REF!</definedName>
    <definedName name="_______RE500">#REF!</definedName>
    <definedName name="_______TR220">#REF!</definedName>
    <definedName name="_______TR500">#REF!</definedName>
    <definedName name="_______xlnm.Print_Area_1">#REF!</definedName>
    <definedName name="_______xlnm.Print_Area_13">#REF!</definedName>
    <definedName name="_______xlnm.Print_Area_2">#REF!</definedName>
    <definedName name="_______xlnm.Print_Area_3">#REF!</definedName>
    <definedName name="_______xlnm.Print_Titles_1">#REF!</definedName>
    <definedName name="_______xlnm.Print_Titles_2" localSheetId="3">(#REF!,#REF!)</definedName>
    <definedName name="_______xlnm.Print_Titles_2">(#REF!,#REF!)</definedName>
    <definedName name="_______xlnm.Print_Titles_3" localSheetId="3">(#REF!,#REF!)</definedName>
    <definedName name="_______xlnm.Print_Titles_3">(#REF!,#REF!)</definedName>
    <definedName name="______aa1" localSheetId="3" hidden="1">{"'PROFITABILITY'!$A$1:$F$45"}</definedName>
    <definedName name="______aa1" hidden="1">{"'PROFITABILITY'!$A$1:$F$45"}</definedName>
    <definedName name="______aba2">#REF!</definedName>
    <definedName name="______CBR220">#REF!</definedName>
    <definedName name="______CBR500">#REF!</definedName>
    <definedName name="______CCF2" localSheetId="3" hidden="1">{"'PROFITABILITY'!$A$1:$F$45"}</definedName>
    <definedName name="______CCF2" hidden="1">{"'PROFITABILITY'!$A$1:$F$45"}</definedName>
    <definedName name="______CFB1">#REF!</definedName>
    <definedName name="______CFB2">#REF!</definedName>
    <definedName name="______CFB3">#REF!</definedName>
    <definedName name="______CTR220">#REF!</definedName>
    <definedName name="______CTR500">#REF!</definedName>
    <definedName name="______CVT220">#REF!</definedName>
    <definedName name="______CVT500">#REF!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2">#REF!</definedName>
    <definedName name="______DAT3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dep123">#REF!</definedName>
    <definedName name="______DET1">#REF!</definedName>
    <definedName name="______DET2">#REF!</definedName>
    <definedName name="______DET3">#REF!</definedName>
    <definedName name="______DET4">#REF!</definedName>
    <definedName name="______DET5">#REF!</definedName>
    <definedName name="______DET6">#REF!</definedName>
    <definedName name="______DPS1">#REF!</definedName>
    <definedName name="______DPS2">#REF!</definedName>
    <definedName name="______drg1">#REF!</definedName>
    <definedName name="______drg2">#REF!</definedName>
    <definedName name="______III7">"$C4.$#REF!$#REF!"</definedName>
    <definedName name="______in18900">#REF!</definedName>
    <definedName name="______iv19000">#REF!</definedName>
    <definedName name="______LAR220">#REF!</definedName>
    <definedName name="______LAR500">#REF!</definedName>
    <definedName name="______LTR220">#REF!</definedName>
    <definedName name="______LTR500">#REF!</definedName>
    <definedName name="______MAT1">#REF!</definedName>
    <definedName name="______mix1">#REF!</definedName>
    <definedName name="______mix2">#REF!</definedName>
    <definedName name="______miy1">#REF!</definedName>
    <definedName name="______miy2">#REF!</definedName>
    <definedName name="______mom1">#REF!</definedName>
    <definedName name="______mom2">#REF!</definedName>
    <definedName name="______mux1">#REF!</definedName>
    <definedName name="______muy1">#REF!</definedName>
    <definedName name="______Nov2007" localSheetId="3" hidden="1">{"'PROFITABILITY'!$A$1:$F$45"}</definedName>
    <definedName name="______Nov2007" hidden="1">{"'PROFITABILITY'!$A$1:$F$45"}</definedName>
    <definedName name="______npv3">#REF!</definedName>
    <definedName name="______nss2">#REF!</definedName>
    <definedName name="______out2">#REF!</definedName>
    <definedName name="______pep99">#REF!</definedName>
    <definedName name="______PLC220">#REF!</definedName>
    <definedName name="______PRC1">#REF!</definedName>
    <definedName name="______RE220">#REF!</definedName>
    <definedName name="______RE500">#REF!</definedName>
    <definedName name="______SS402">#REF!</definedName>
    <definedName name="______SS403">#REF!</definedName>
    <definedName name="______SS404">#REF!</definedName>
    <definedName name="______SS405">#REF!</definedName>
    <definedName name="______SS406">#REF!</definedName>
    <definedName name="______SS407">#REF!</definedName>
    <definedName name="______SS408">#REF!</definedName>
    <definedName name="______SS409">#REF!</definedName>
    <definedName name="______SS423">#REF!</definedName>
    <definedName name="______SS424">#REF!</definedName>
    <definedName name="______TMC1">#REF!</definedName>
    <definedName name="______TMC2">#REF!</definedName>
    <definedName name="______TR220">#REF!</definedName>
    <definedName name="______TR500">#REF!</definedName>
    <definedName name="______xlnm.Print_Area_1">#REF!</definedName>
    <definedName name="______xlnm.Print_Area_13">#REF!</definedName>
    <definedName name="______xlnm.Print_Area_2">#REF!</definedName>
    <definedName name="______xlnm.Print_Area_3">#REF!</definedName>
    <definedName name="______xlnm.Print_Titles_1">#REF!</definedName>
    <definedName name="______xlnm.Print_Titles_2" localSheetId="3">(#REF!,#REF!)</definedName>
    <definedName name="______xlnm.Print_Titles_2">(#REF!,#REF!)</definedName>
    <definedName name="______xlnm.Print_Titles_3" localSheetId="3">(#REF!,#REF!)</definedName>
    <definedName name="______xlnm.Print_Titles_3">(#REF!,#REF!)</definedName>
    <definedName name="_____aa1" localSheetId="3" hidden="1">{"'PROFITABILITY'!$A$1:$F$45"}</definedName>
    <definedName name="_____aa1" hidden="1">{"'PROFITABILITY'!$A$1:$F$45"}</definedName>
    <definedName name="_____aba2">#REF!</definedName>
    <definedName name="_____CBR220">#REF!</definedName>
    <definedName name="_____CBR500">#REF!</definedName>
    <definedName name="_____CCF2" localSheetId="3" hidden="1">{"'PROFITABILITY'!$A$1:$F$45"}</definedName>
    <definedName name="_____CCF2" hidden="1">{"'PROFITABILITY'!$A$1:$F$45"}</definedName>
    <definedName name="_____CFB1">#REF!</definedName>
    <definedName name="_____CFB2">#REF!</definedName>
    <definedName name="_____CFB3">#REF!</definedName>
    <definedName name="_____CTR220">#REF!</definedName>
    <definedName name="_____CTR500">#REF!</definedName>
    <definedName name="_____CVT220">#REF!</definedName>
    <definedName name="_____CVT500">#REF!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2">#REF!</definedName>
    <definedName name="_____DAT3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dep123">#REF!</definedName>
    <definedName name="_____DET1">#REF!</definedName>
    <definedName name="_____DET2">#REF!</definedName>
    <definedName name="_____DET3">#REF!</definedName>
    <definedName name="_____DET4">#REF!</definedName>
    <definedName name="_____DET5">#REF!</definedName>
    <definedName name="_____DET6">#REF!</definedName>
    <definedName name="_____DPS1">#REF!</definedName>
    <definedName name="_____DPS2">#REF!</definedName>
    <definedName name="_____drg1">#REF!</definedName>
    <definedName name="_____drg2">#REF!</definedName>
    <definedName name="_____III7">"$C4.$#REF!$#REF!"</definedName>
    <definedName name="_____in18900">#REF!</definedName>
    <definedName name="_____iv19000">#REF!</definedName>
    <definedName name="_____LAR220">#REF!</definedName>
    <definedName name="_____LAR500">#REF!</definedName>
    <definedName name="_____LTR220">#REF!</definedName>
    <definedName name="_____LTR500">#REF!</definedName>
    <definedName name="_____MAT1">#REF!</definedName>
    <definedName name="_____mix1">#REF!</definedName>
    <definedName name="_____mix2">#REF!</definedName>
    <definedName name="_____miy1">#REF!</definedName>
    <definedName name="_____miy2">#REF!</definedName>
    <definedName name="_____mom1">#REF!</definedName>
    <definedName name="_____mom2">#REF!</definedName>
    <definedName name="_____mux1">#REF!</definedName>
    <definedName name="_____muy1">#REF!</definedName>
    <definedName name="_____Nov2007" localSheetId="3" hidden="1">{"'PROFITABILITY'!$A$1:$F$45"}</definedName>
    <definedName name="_____Nov2007" hidden="1">{"'PROFITABILITY'!$A$1:$F$45"}</definedName>
    <definedName name="_____npv3">#REF!</definedName>
    <definedName name="_____nss2">#REF!</definedName>
    <definedName name="_____out2">#REF!</definedName>
    <definedName name="_____pep99">#REF!</definedName>
    <definedName name="_____PLC220">#REF!</definedName>
    <definedName name="_____PRC1">#REF!</definedName>
    <definedName name="_____RE220">#REF!</definedName>
    <definedName name="_____RE500">#REF!</definedName>
    <definedName name="_____SS402">#REF!</definedName>
    <definedName name="_____SS403">#REF!</definedName>
    <definedName name="_____SS404">#REF!</definedName>
    <definedName name="_____SS405">#REF!</definedName>
    <definedName name="_____SS406">#REF!</definedName>
    <definedName name="_____SS407">#REF!</definedName>
    <definedName name="_____SS408">#REF!</definedName>
    <definedName name="_____SS409">#REF!</definedName>
    <definedName name="_____SS423">#REF!</definedName>
    <definedName name="_____SS424">#REF!</definedName>
    <definedName name="_____sta2116">#REF!</definedName>
    <definedName name="_____TMC1">#REF!</definedName>
    <definedName name="_____TMC2">#REF!</definedName>
    <definedName name="_____TR220">#REF!</definedName>
    <definedName name="_____TR500">#REF!</definedName>
    <definedName name="_____xlfn.COUNTIFS" hidden="1">#NAME?</definedName>
    <definedName name="_____xlnm.Print_Area_1">#REF!</definedName>
    <definedName name="_____xlnm.Print_Area_13">#REF!</definedName>
    <definedName name="_____xlnm.Print_Area_2">#REF!</definedName>
    <definedName name="_____xlnm.Print_Area_3">#REF!</definedName>
    <definedName name="_____xlnm.Print_Titles_1">#REF!</definedName>
    <definedName name="_____xlnm.Print_Titles_3" localSheetId="3">(#REF!,#REF!)</definedName>
    <definedName name="_____xlnm.Print_Titles_3">(#REF!,#REF!)</definedName>
    <definedName name="____aa1" localSheetId="3" hidden="1">{"'PROFITABILITY'!$A$1:$F$45"}</definedName>
    <definedName name="____aa1" hidden="1">{"'PROFITABILITY'!$A$1:$F$45"}</definedName>
    <definedName name="____aba2">#REF!</definedName>
    <definedName name="____CBR220">#REF!</definedName>
    <definedName name="____CBR500">#REF!</definedName>
    <definedName name="____CCF2" localSheetId="3" hidden="1">{"'PROFITABILITY'!$A$1:$F$45"}</definedName>
    <definedName name="____CCF2" hidden="1">{"'PROFITABILITY'!$A$1:$F$45"}</definedName>
    <definedName name="____CFB1">#REF!</definedName>
    <definedName name="____CFB2">#REF!</definedName>
    <definedName name="____CFB3">#REF!</definedName>
    <definedName name="____CTR220">#REF!</definedName>
    <definedName name="____CTR500">#REF!</definedName>
    <definedName name="____CVT220">#REF!</definedName>
    <definedName name="____CVT500">#REF!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2">#REF!</definedName>
    <definedName name="____DAT3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dep123">#REF!</definedName>
    <definedName name="____DET1">#REF!</definedName>
    <definedName name="____DET2">#REF!</definedName>
    <definedName name="____DET3">#REF!</definedName>
    <definedName name="____DET4">#REF!</definedName>
    <definedName name="____DET5">#REF!</definedName>
    <definedName name="____DET6">#REF!</definedName>
    <definedName name="____DPS1">#REF!</definedName>
    <definedName name="____DPS2">#REF!</definedName>
    <definedName name="____drg1">#REF!</definedName>
    <definedName name="____drg2">#REF!</definedName>
    <definedName name="____h">#REF!</definedName>
    <definedName name="____III7">"$C4.$#REF!$#REF!"</definedName>
    <definedName name="____in18900">#REF!</definedName>
    <definedName name="____iv19000">#REF!</definedName>
    <definedName name="____LAR220">#REF!</definedName>
    <definedName name="____LAR500">#REF!</definedName>
    <definedName name="____LTR220">#REF!</definedName>
    <definedName name="____LTR500">#REF!</definedName>
    <definedName name="____MAT1">#REF!</definedName>
    <definedName name="____mix1">#REF!</definedName>
    <definedName name="____mix2">#REF!</definedName>
    <definedName name="____miy1">#REF!</definedName>
    <definedName name="____miy2">#REF!</definedName>
    <definedName name="____mom1">#REF!</definedName>
    <definedName name="____mom2">#REF!</definedName>
    <definedName name="____mux1">#REF!</definedName>
    <definedName name="____muy1">#REF!</definedName>
    <definedName name="____Nov2007" localSheetId="3" hidden="1">{"'PROFITABILITY'!$A$1:$F$45"}</definedName>
    <definedName name="____Nov2007" hidden="1">{"'PROFITABILITY'!$A$1:$F$45"}</definedName>
    <definedName name="____npv3">#REF!</definedName>
    <definedName name="____nss2">#REF!</definedName>
    <definedName name="____out2">#REF!</definedName>
    <definedName name="____pd2">#REF!</definedName>
    <definedName name="____pep99">#REF!</definedName>
    <definedName name="____PLC220">#REF!</definedName>
    <definedName name="____PRC1">#REF!</definedName>
    <definedName name="____RE220">#REF!</definedName>
    <definedName name="____RE500">#REF!</definedName>
    <definedName name="____SS402">#REF!</definedName>
    <definedName name="____SS403">#REF!</definedName>
    <definedName name="____SS404">#REF!</definedName>
    <definedName name="____SS405">#REF!</definedName>
    <definedName name="____SS406">#REF!</definedName>
    <definedName name="____SS407">#REF!</definedName>
    <definedName name="____SS408">#REF!</definedName>
    <definedName name="____SS409">#REF!</definedName>
    <definedName name="____SS423">#REF!</definedName>
    <definedName name="____SS424">#REF!</definedName>
    <definedName name="____sta2116">#REF!</definedName>
    <definedName name="____TMC1">#REF!</definedName>
    <definedName name="____TMC2">#REF!</definedName>
    <definedName name="____TR220">#REF!</definedName>
    <definedName name="____TR500">#REF!</definedName>
    <definedName name="____xlfn.COUNTIFS" hidden="1">#NAME?</definedName>
    <definedName name="____xlnm.Print_Area_1">#REF!</definedName>
    <definedName name="____xlnm.Print_Area_13">#REF!</definedName>
    <definedName name="____xlnm.Print_Area_2">#REF!</definedName>
    <definedName name="____xlnm.Print_Area_3">#REF!</definedName>
    <definedName name="____xlnm.Print_Titles_1">#REF!</definedName>
    <definedName name="____xlnm.Print_Titles_3" localSheetId="3">(#REF!,#REF!)</definedName>
    <definedName name="____xlnm.Print_Titles_3">(#REF!,#REF!)</definedName>
    <definedName name="___aa1" localSheetId="3" hidden="1">{"'PROFITABILITY'!$A$1:$F$45"}</definedName>
    <definedName name="___aa1" hidden="1">{"'PROFITABILITY'!$A$1:$F$45"}</definedName>
    <definedName name="___aba2">#REF!</definedName>
    <definedName name="___CBR220">#REF!</definedName>
    <definedName name="___CBR500">#REF!</definedName>
    <definedName name="___CCF2" localSheetId="3" hidden="1">{"'PROFITABILITY'!$A$1:$F$45"}</definedName>
    <definedName name="___CCF2" hidden="1">{"'PROFITABILITY'!$A$1:$F$45"}</definedName>
    <definedName name="___CFB1">#REF!</definedName>
    <definedName name="___CFB2">#REF!</definedName>
    <definedName name="___CFB3">#REF!</definedName>
    <definedName name="___CTR220">#REF!</definedName>
    <definedName name="___CTR500">#REF!</definedName>
    <definedName name="___CVT220">#REF!</definedName>
    <definedName name="___CVT500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2">#REF!</definedName>
    <definedName name="___DAT3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dep123">#REF!</definedName>
    <definedName name="___DET1">#REF!</definedName>
    <definedName name="___DET2">#REF!</definedName>
    <definedName name="___DET3">#REF!</definedName>
    <definedName name="___DET4">#REF!</definedName>
    <definedName name="___DET5">#REF!</definedName>
    <definedName name="___DET6">#REF!</definedName>
    <definedName name="___DPS1">#REF!</definedName>
    <definedName name="___DPS2">#REF!</definedName>
    <definedName name="___drg1">#REF!</definedName>
    <definedName name="___drg2">#REF!</definedName>
    <definedName name="___III7">"$C4.$#REF!$#REF!"</definedName>
    <definedName name="___in18900">#REF!</definedName>
    <definedName name="___iv19000">#REF!</definedName>
    <definedName name="___LAR220">#REF!</definedName>
    <definedName name="___LAR500">#REF!</definedName>
    <definedName name="___LTR220">#REF!</definedName>
    <definedName name="___LTR500">#REF!</definedName>
    <definedName name="___MAT1">#REF!</definedName>
    <definedName name="___mix1">#REF!</definedName>
    <definedName name="___mix2">#REF!</definedName>
    <definedName name="___miy1">#REF!</definedName>
    <definedName name="___miy2">#REF!</definedName>
    <definedName name="___mom1">#REF!</definedName>
    <definedName name="___mom2">#REF!</definedName>
    <definedName name="___mux1">#REF!</definedName>
    <definedName name="___muy1">#REF!</definedName>
    <definedName name="___Nov2007" localSheetId="3" hidden="1">{"'PROFITABILITY'!$A$1:$F$45"}</definedName>
    <definedName name="___Nov2007" hidden="1">{"'PROFITABILITY'!$A$1:$F$45"}</definedName>
    <definedName name="___npv3">#REF!</definedName>
    <definedName name="___nss2">#REF!</definedName>
    <definedName name="___out2">#REF!</definedName>
    <definedName name="___pd1">#REF!</definedName>
    <definedName name="___pd2">#REF!</definedName>
    <definedName name="___pep99">#REF!</definedName>
    <definedName name="___PLC220">#REF!</definedName>
    <definedName name="___PRC1">#REF!</definedName>
    <definedName name="___RE220">#REF!</definedName>
    <definedName name="___RE500">#REF!</definedName>
    <definedName name="___SS402">#REF!</definedName>
    <definedName name="___SS403">#REF!</definedName>
    <definedName name="___SS404">#REF!</definedName>
    <definedName name="___SS405">#REF!</definedName>
    <definedName name="___SS406">#REF!</definedName>
    <definedName name="___SS407">#REF!</definedName>
    <definedName name="___SS408">#REF!</definedName>
    <definedName name="___SS409">#REF!</definedName>
    <definedName name="___SS423">#REF!</definedName>
    <definedName name="___SS424">#REF!</definedName>
    <definedName name="___sta2116">#REF!</definedName>
    <definedName name="___TMC1">#REF!</definedName>
    <definedName name="___TMC2">#REF!</definedName>
    <definedName name="___TR220">#REF!</definedName>
    <definedName name="___TR500">#REF!</definedName>
    <definedName name="___xlfn.COUNTIFS" hidden="1">#NAME?</definedName>
    <definedName name="___xlnm.Print_Area_1">#REF!</definedName>
    <definedName name="___xlnm.Print_Area_13">#REF!</definedName>
    <definedName name="___xlnm.Print_Area_2">#REF!</definedName>
    <definedName name="___xlnm.Print_Area_3">#REF!</definedName>
    <definedName name="___xlnm.Print_Titles_1">#REF!</definedName>
    <definedName name="___xlnm.Print_Titles_3" localSheetId="3">(#REF!,#REF!)</definedName>
    <definedName name="___xlnm.Print_Titles_3">(#REF!,#REF!)</definedName>
    <definedName name="__123Graph_A" localSheetId="3" hidden="1">#REF!</definedName>
    <definedName name="__123Graph_A" hidden="1">#REF!</definedName>
    <definedName name="__123Graph_B" hidden="1">#REF!</definedName>
    <definedName name="__123Graph_C" hidden="1">#REF!</definedName>
    <definedName name="__123Graph_D" hidden="1">#REF!</definedName>
    <definedName name="__123Graph_E" hidden="1">#REF!</definedName>
    <definedName name="__123Graph_F" hidden="1">#REF!</definedName>
    <definedName name="__123Graph_X" hidden="1">#REF!</definedName>
    <definedName name="__1Excel_BuiltIn_Print_Area_5_1_1">#REF!</definedName>
    <definedName name="__aa1" localSheetId="3" hidden="1">{"'PROFITABILITY'!$A$1:$F$45"}</definedName>
    <definedName name="__aa1" hidden="1">{"'PROFITABILITY'!$A$1:$F$45"}</definedName>
    <definedName name="__aba2">#REF!</definedName>
    <definedName name="__CBR220">#REF!</definedName>
    <definedName name="__CBR500">#REF!</definedName>
    <definedName name="__CCF2" localSheetId="3" hidden="1">{"'PROFITABILITY'!$A$1:$F$45"}</definedName>
    <definedName name="__CCF2" hidden="1">{"'PROFITABILITY'!$A$1:$F$45"}</definedName>
    <definedName name="__CFB1">#REF!</definedName>
    <definedName name="__CFB2">#REF!</definedName>
    <definedName name="__CFB3">#REF!</definedName>
    <definedName name="__CTR220">#REF!</definedName>
    <definedName name="__CTR500">#REF!</definedName>
    <definedName name="__CVT220">#REF!</definedName>
    <definedName name="__CVT500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2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ep123">#REF!</definedName>
    <definedName name="__DET1">#REF!</definedName>
    <definedName name="__DET2">#REF!</definedName>
    <definedName name="__DET3">#REF!</definedName>
    <definedName name="__DET4">#REF!</definedName>
    <definedName name="__DET5">#REF!</definedName>
    <definedName name="__DET6">#REF!</definedName>
    <definedName name="__DPS1">#REF!</definedName>
    <definedName name="__DPS2">#REF!</definedName>
    <definedName name="__drg2">#REF!</definedName>
    <definedName name="__g2">#REF!</definedName>
    <definedName name="__III7">"$C4.$#REF!$#REF!"</definedName>
    <definedName name="__in18900">#REF!</definedName>
    <definedName name="__iv19000">#REF!</definedName>
    <definedName name="__LAR220">#REF!</definedName>
    <definedName name="__LAR500">#REF!</definedName>
    <definedName name="__LTR220">#REF!</definedName>
    <definedName name="__LTR500">#REF!</definedName>
    <definedName name="__MAT1">#REF!</definedName>
    <definedName name="__mix1">#REF!</definedName>
    <definedName name="__mix2">#REF!</definedName>
    <definedName name="__miy1">#REF!</definedName>
    <definedName name="__miy2">#REF!</definedName>
    <definedName name="__mom1">#REF!</definedName>
    <definedName name="__mom2">#REF!</definedName>
    <definedName name="__mux1">#REF!</definedName>
    <definedName name="__muy1">#REF!</definedName>
    <definedName name="__Nov2007" localSheetId="3" hidden="1">{"'PROFITABILITY'!$A$1:$F$45"}</definedName>
    <definedName name="__Nov2007" hidden="1">{"'PROFITABILITY'!$A$1:$F$45"}</definedName>
    <definedName name="__npv3">#REF!</definedName>
    <definedName name="__out2">#REF!</definedName>
    <definedName name="__pep99">#REF!</definedName>
    <definedName name="__PLC220">#REF!</definedName>
    <definedName name="__PRC1">#REF!</definedName>
    <definedName name="__RE220">#REF!</definedName>
    <definedName name="__RE500">#REF!</definedName>
    <definedName name="__SS402">#REF!</definedName>
    <definedName name="__SS403">#REF!</definedName>
    <definedName name="__SS404">#REF!</definedName>
    <definedName name="__SS405">#REF!</definedName>
    <definedName name="__SS406">#REF!</definedName>
    <definedName name="__SS407">#REF!</definedName>
    <definedName name="__SS408">#REF!</definedName>
    <definedName name="__SS409">#REF!</definedName>
    <definedName name="__SS423">#REF!</definedName>
    <definedName name="__SS424">#REF!</definedName>
    <definedName name="__SSF1">#REF!</definedName>
    <definedName name="__SSF2">#REF!</definedName>
    <definedName name="__SSF3">#REF!</definedName>
    <definedName name="__sta2116">#REF!</definedName>
    <definedName name="__TMC1">#REF!</definedName>
    <definedName name="__TMC2">#REF!</definedName>
    <definedName name="__TR220">#REF!</definedName>
    <definedName name="__TR500">#REF!</definedName>
    <definedName name="__xlfn.BAHTTEXT" hidden="1">#NAME?</definedName>
    <definedName name="__xlfn.COUNTIFS" hidden="1">#NAME?</definedName>
    <definedName name="__xlnm.Print_Area_1">#REF!</definedName>
    <definedName name="__xlnm.Print_Area_1_1">#REF!</definedName>
    <definedName name="__xlnm.Print_Area_1_2">"#REF!"</definedName>
    <definedName name="__xlnm.Print_Area_1_3">"#REF!"</definedName>
    <definedName name="__xlnm.Print_Area_13">#REF!</definedName>
    <definedName name="__xlnm.Print_Area_2">#REF!</definedName>
    <definedName name="__xlnm.Print_Area_3">#REF!</definedName>
    <definedName name="__xlnm.Print_Area_3_1">#REF!</definedName>
    <definedName name="__xlnm.Print_Area_3_2">"#REF!"</definedName>
    <definedName name="__xlnm.Print_Area_3_3">"#REF!"</definedName>
    <definedName name="__xlnm.Print_Area_4">#REF!</definedName>
    <definedName name="__xlnm.Print_Titles_1">#REF!</definedName>
    <definedName name="__xlnm.Print_Titles_1_1">#REF!</definedName>
    <definedName name="__xlnm.Print_Titles_1_2">"#REF!"</definedName>
    <definedName name="__xlnm.Print_Titles_1_3">"#REF!"</definedName>
    <definedName name="__xlnm.Print_Titles_3" localSheetId="3">(#REF!,#REF!)</definedName>
    <definedName name="__xlnm.Print_Titles_3">(#REF!,#REF!)</definedName>
    <definedName name="__xlnm.Print_Titles_3_1" localSheetId="3">#REF!</definedName>
    <definedName name="__xlnm.Print_Titles_3_1">#REF!</definedName>
    <definedName name="__xlnm.Print_Titles_3_2">"#REF!"</definedName>
    <definedName name="__xlnm.Print_Titles_3_3">"#REF!"</definedName>
    <definedName name="_0">#REF!</definedName>
    <definedName name="_02">#N/A</definedName>
    <definedName name="_03">#N/A</definedName>
    <definedName name="_04">#N/A</definedName>
    <definedName name="_06">#N/A</definedName>
    <definedName name="_0790">#REF!</definedName>
    <definedName name="_1">#N/A</definedName>
    <definedName name="_10__Excel_BuiltIn_Print_Area_3_1">#REF!</definedName>
    <definedName name="_1000A01">#N/A</definedName>
    <definedName name="_10Excel_BuiltIn_Print_Area_18_1">#REF!</definedName>
    <definedName name="_10Excel_BuiltIn_Print_Area_3_1">#REF!</definedName>
    <definedName name="_10MACRO_SOMMAIRE_.Bouton5_QuandClic">#N/A</definedName>
    <definedName name="_11">#REF!</definedName>
    <definedName name="_11__Excel_BuiltIn_Print_Area_3_1_1">#REF!</definedName>
    <definedName name="_11_3_0Crite">#REF!</definedName>
    <definedName name="_11Excel_BuiltIn_Print_Area_18_1">#REF!</definedName>
    <definedName name="_11Excel_BuiltIn_Print_Area_2_1">#REF!</definedName>
    <definedName name="_11Excel_BuiltIn_Print_Area_3_1_1">#REF!</definedName>
    <definedName name="_11MACRO_SOMMAIRE_.Bouton6_QuandClic">#N/A</definedName>
    <definedName name="_12">#REF!</definedName>
    <definedName name="_12__Excel_BuiltIn_Print_Area_3_1_1_1">#REF!</definedName>
    <definedName name="_12Excel_BuiltIn_Print_Area_2_1_1_1">#REF!</definedName>
    <definedName name="_12Excel_BuiltIn_Print_Area_3_1_1_1">#REF!</definedName>
    <definedName name="_12MACRO_SOMMAIRE_.Bouton7_QuandClic">#N/A</definedName>
    <definedName name="_13__Excel_BuiltIn_Print_Area_3_1_1_1_1">#REF!</definedName>
    <definedName name="_13_3_0Criteria">#REF!</definedName>
    <definedName name="_13_ページング_電話関係">#REF!</definedName>
    <definedName name="_13Excel_BuiltIn_Print_Area_2_1">#REF!</definedName>
    <definedName name="_13Excel_BuiltIn_Print_Area_2_1_1_1_1">#REF!</definedName>
    <definedName name="_13Excel_BuiltIn_Print_Area_3_1_1_1_1">#REF!</definedName>
    <definedName name="_13MACRO_SOMMAIRE_.Bouton8_QuandClic">#N/A</definedName>
    <definedName name="_14__Excel_BuiltIn_Print_Area_4_1_1_1_1">#REF!</definedName>
    <definedName name="_14Excel_BuiltIn_Print_Area_2_1_1_1_1_1">#REF!</definedName>
    <definedName name="_14Excel_BuiltIn_Print_Area_4_1_1_1_1">#REF!</definedName>
    <definedName name="_14MACRO_SOMMAIRE_.Bouton9_QuandClic">#N/A</definedName>
    <definedName name="_15__Excel_BuiltIn_Print_Area_5_1_1_1">#REF!</definedName>
    <definedName name="_15_3__Crite">#REF!</definedName>
    <definedName name="_15Excel_BuiltIn_Print_Area_2_1_1_1">#REF!</definedName>
    <definedName name="_15Excel_BuiltIn_Print_Area_3_1">#REF!</definedName>
    <definedName name="_15Excel_BuiltIn_Print_Area_5_1_1_1">#REF!</definedName>
    <definedName name="_15MACROS_IMPRESSION_.Choix">#N/A</definedName>
    <definedName name="_16__Excel_BuiltIn_Print_Area_5_1_1_1_1">#REF!</definedName>
    <definedName name="_16Excel_BuiltIn_Print_Area_3_1_1">#REF!</definedName>
    <definedName name="_16Excel_BuiltIn_Print_Area_5_1_1_1_1">#REF!</definedName>
    <definedName name="_16MACROS_IMPRESSION_.Démare">#N/A</definedName>
    <definedName name="_17__Excel_BuiltIn_Print_Area_7_1_1_1_1">#REF!</definedName>
    <definedName name="_17_3__Criteria">#REF!</definedName>
    <definedName name="_17Excel_BuiltIn_Print_Area_2_1_1_1_1">#REF!</definedName>
    <definedName name="_17Excel_BuiltIn_Print_Area_3_1_1_1">#REF!</definedName>
    <definedName name="_17Excel_BuiltIn_Print_Area_7_1_1_1_1">#REF!</definedName>
    <definedName name="_18__Excel_BuiltIn_Print_Area_8_1_1_1_1">#REF!</definedName>
    <definedName name="_18Excel_BuiltIn_Print_Area_3_1_1_1_1">#REF!</definedName>
    <definedName name="_18Excel_BuiltIn_Print_Area_8_1_1_1_1">#REF!</definedName>
    <definedName name="_19__Excel_BuiltIn_Print_Area_9_1">#REF!</definedName>
    <definedName name="_19Excel_BuiltIn_Print_Area_2_1_1_1_1_1">#REF!</definedName>
    <definedName name="_19Excel_BuiltIn_Print_Area_4_1_1_1_1">#REF!</definedName>
    <definedName name="_19Excel_BuiltIn_Print_Area_9_1">#REF!</definedName>
    <definedName name="_19G_0Extr">#REF!</definedName>
    <definedName name="_1Excel_BuiltIn_Print_Area_5_1_1">#REF!</definedName>
    <definedName name="_1MACRO_3___Roof_Plate_.resolution">#N/A</definedName>
    <definedName name="_2">#N/A</definedName>
    <definedName name="_2___c">#REF!</definedName>
    <definedName name="_2__a____i">#REF!</definedName>
    <definedName name="_2__a____ii">#REF!</definedName>
    <definedName name="_2__b">#REF!</definedName>
    <definedName name="_2__Excel_BuiltIn_Print_Area_12_1_1_1_1">#REF!</definedName>
    <definedName name="_2_Bundle">#REF!</definedName>
    <definedName name="_20Excel_BuiltIn_Print_Area_5_1_1_1">#REF!</definedName>
    <definedName name="_21Excel_BuiltIn_Print_Area_3_1">#REF!</definedName>
    <definedName name="_21Excel_BuiltIn_Print_Area_5_1_1_1_1">#REF!</definedName>
    <definedName name="_21G_0Extract">#REF!</definedName>
    <definedName name="_22_010908_01_bmbq_1">#REF!</definedName>
    <definedName name="_22Excel_BuiltIn_Print_Area_7_1_1_1_1">#REF!</definedName>
    <definedName name="_23_020325_BM_1차_SUM_TOTAL">#REF!</definedName>
    <definedName name="_23Excel_BuiltIn_Print_Area_3_1_1">#REF!</definedName>
    <definedName name="_23Excel_BuiltIn_Print_Area_8_1_1_1_1">#REF!</definedName>
    <definedName name="_23G__Extr">#REF!</definedName>
    <definedName name="_24Excel_BuiltIn_Print_Area_9_1">#REF!</definedName>
    <definedName name="_25Excel_BuiltIn_Print_Area_3_1_1_1">#REF!</definedName>
    <definedName name="_25G__Extract">#REF!</definedName>
    <definedName name="_27Excel_BuiltIn_Print_Area_3_1_1_1_1">#REF!</definedName>
    <definedName name="_29Excel_BuiltIn_Print_Area_4_1_1_1_1">#REF!</definedName>
    <definedName name="_2A1">#REF!</definedName>
    <definedName name="_2A2">#REF!</definedName>
    <definedName name="_2A3">#REF!</definedName>
    <definedName name="_2A4">#REF!</definedName>
    <definedName name="_2Excel_BuiltIn_Print_Area_12_1_1_1_1">#REF!</definedName>
    <definedName name="_2MACRO_SOMMAIRE_.Bouton1_QuandClic">#N/A</definedName>
    <definedName name="_3">#N/A</definedName>
    <definedName name="_3____c">#REF!</definedName>
    <definedName name="_3___f">#REF!</definedName>
    <definedName name="_3__a">#REF!</definedName>
    <definedName name="_3__b">#REF!</definedName>
    <definedName name="_3__e">#REF!</definedName>
    <definedName name="_3__Excel_BuiltIn_Print_Area_16_1_1_1_1">#REF!</definedName>
    <definedName name="_31_Mar_02">#REF!</definedName>
    <definedName name="_31Excel_BuiltIn_Print_Area_5_1_1_1">#REF!</definedName>
    <definedName name="_33Excel_BuiltIn_Print_Area_5_1_1_1_1">#REF!</definedName>
    <definedName name="_33ÿ__Revenue_">#REF!</definedName>
    <definedName name="_35Excel_BuiltIn_Print_Area_7_1_1_1_1">#REF!</definedName>
    <definedName name="_37Excel_BuiltIn_Print_Area_8_1_1_1_1">#REF!</definedName>
    <definedName name="_39Excel_BuiltIn_Print_Area_9_1">#REF!</definedName>
    <definedName name="_3B1">#REF!</definedName>
    <definedName name="_3B2">#REF!</definedName>
    <definedName name="_3Excel_BuiltIn_Print_Area_16_1_1_1_1">#REF!</definedName>
    <definedName name="_3MACRO_SOMMAIRE_.Bouton10_QuandClic">#N/A</definedName>
    <definedName name="_4">#N/A</definedName>
    <definedName name="_4__a____i">#REF!</definedName>
    <definedName name="_4__a____ii">#REF!</definedName>
    <definedName name="_4__a____iii">#REF!</definedName>
    <definedName name="_4__b___iv">#REF!</definedName>
    <definedName name="_4__Excel_BuiltIn_Print_Area_17_1_1_1_1">#REF!</definedName>
    <definedName name="_4_a___iv">#REF!</definedName>
    <definedName name="_4_a___v">#REF!</definedName>
    <definedName name="_4_b___i">#REF!</definedName>
    <definedName name="_4_b___ii">#REF!</definedName>
    <definedName name="_4_b___iii">#REF!</definedName>
    <definedName name="_41aa1_" localSheetId="3" hidden="1">{#N/A,#N/A,FALSE,"CCTV"}</definedName>
    <definedName name="_41aa1_" hidden="1">{#N/A,#N/A,FALSE,"CCTV"}</definedName>
    <definedName name="_4aa1_" localSheetId="3" hidden="1">{#N/A,#N/A,FALSE,"CCTV"}</definedName>
    <definedName name="_4aa1_" hidden="1">{#N/A,#N/A,FALSE,"CCTV"}</definedName>
    <definedName name="_4C_x">#REF!</definedName>
    <definedName name="_4Excel_BuiltIn_Print_Area_17_1_1_1_1">#REF!</definedName>
    <definedName name="_4MACRO_SOMMAIRE_.Bouton11_QuandClic">#N/A</definedName>
    <definedName name="_5">#N/A</definedName>
    <definedName name="_5___c">#REF!</definedName>
    <definedName name="_5__a____i">#REF!</definedName>
    <definedName name="_5__a___ii">#REF!</definedName>
    <definedName name="_5__b">#REF!</definedName>
    <definedName name="_5__Excel_BuiltIn_Print_Area_18_1">#REF!</definedName>
    <definedName name="_5B5">#REF!</definedName>
    <definedName name="_5B6">#REF!</definedName>
    <definedName name="_5B7">#REF!</definedName>
    <definedName name="_5Excel_BuiltIn_Print_Area_12_1_1_1_1">#REF!</definedName>
    <definedName name="_5Excel_BuiltIn_Print_Area_18_1">#REF!</definedName>
    <definedName name="_5MACRO_SOMMAIRE_.Bouton12_QuandClic">#N/A</definedName>
    <definedName name="_6">#N/A</definedName>
    <definedName name="_6___c">#REF!</definedName>
    <definedName name="_6__a">#REF!</definedName>
    <definedName name="_6__b">#REF!</definedName>
    <definedName name="_6__d">#REF!</definedName>
    <definedName name="_6__Excel_BuiltIn_Print_Area_2_1">#REF!</definedName>
    <definedName name="_6B8">#REF!</definedName>
    <definedName name="_6B9">#REF!</definedName>
    <definedName name="_6Excel_BuiltIn_Print_Area_2_1">#REF!</definedName>
    <definedName name="_6MACRO_SOMMAIRE_.Bouton13_QuandClic">#N/A</definedName>
    <definedName name="_7">#N/A</definedName>
    <definedName name="_7__Excel_BuiltIn_Print_Area_2_1_1_1">#REF!</definedName>
    <definedName name="_7_a">#REF!</definedName>
    <definedName name="_7C1">#REF!</definedName>
    <definedName name="_7C2">#REF!</definedName>
    <definedName name="_7C3">#REF!</definedName>
    <definedName name="_7D1">#REF!</definedName>
    <definedName name="_7D2">#REF!</definedName>
    <definedName name="_7D3">#REF!</definedName>
    <definedName name="_7D4">#REF!</definedName>
    <definedName name="_7D5">#REF!</definedName>
    <definedName name="_7Excel_BuiltIn_Print_Area_12_1_1_1_1">#REF!</definedName>
    <definedName name="_7Excel_BuiltIn_Print_Area_16_1_1_1_1">#REF!</definedName>
    <definedName name="_7Excel_BuiltIn_Print_Area_2_1_1_1">#REF!</definedName>
    <definedName name="_7MACRO_SOMMAIRE_.Bouton2_QuandClic">#N/A</definedName>
    <definedName name="_8">#N/A</definedName>
    <definedName name="_8__a___x">#REF!</definedName>
    <definedName name="_8__Excel_BuiltIn_Print_Area_2_1_1_1_1">#REF!</definedName>
    <definedName name="_8Excel_BuiltIn_Print_Area_16_1_1_1_1">#REF!</definedName>
    <definedName name="_8Excel_BuiltIn_Print_Area_2_1_1_1_1">#REF!</definedName>
    <definedName name="_8MACRO_SOMMAIRE_.Bouton3_QuandClic">#N/A</definedName>
    <definedName name="_9__Excel_BuiltIn_Print_Area_2_1_1_1_1_1">#REF!</definedName>
    <definedName name="_9Excel_BuiltIn_Print_Area_17_1_1_1_1">#REF!</definedName>
    <definedName name="_9Excel_BuiltIn_Print_Area_2_1_1_1_1_1">#REF!</definedName>
    <definedName name="_9MACRO_SOMMAIRE_.Bouton4_QuandClic">#N/A</definedName>
    <definedName name="_A">#N/A</definedName>
    <definedName name="_A___0">#REF!</definedName>
    <definedName name="_A___0___0">#REF!</definedName>
    <definedName name="_A___0___0___0">#REF!</definedName>
    <definedName name="_A___0___0___0___0">#REF!</definedName>
    <definedName name="_A___0___0___0___0___0">#REF!</definedName>
    <definedName name="_A___0___0___0___0___0___0">#REF!</definedName>
    <definedName name="_A16500">#REF!</definedName>
    <definedName name="_A17000">#REF!</definedName>
    <definedName name="_A18000">#REF!</definedName>
    <definedName name="_A20000">#REF!</definedName>
    <definedName name="_A29000">#REF!</definedName>
    <definedName name="_A80000">#REF!</definedName>
    <definedName name="_aa1" localSheetId="3" hidden="1">{#N/A,#N/A,FALSE,"CCTV"}</definedName>
    <definedName name="_aa1" hidden="1">{#N/A,#N/A,FALSE,"CCTV"}</definedName>
    <definedName name="_aba2">#REF!</definedName>
    <definedName name="_ACD1">#REF!</definedName>
    <definedName name="_ACD2">#REF!</definedName>
    <definedName name="_ACD3">#REF!</definedName>
    <definedName name="_adj1">#REF!</definedName>
    <definedName name="_ALK1">#REF!</definedName>
    <definedName name="_ALK2">#REF!</definedName>
    <definedName name="_ALK3">#REF!</definedName>
    <definedName name="_am1">#N/A</definedName>
    <definedName name="_am2">#N/A</definedName>
    <definedName name="_AOC1">#REF!</definedName>
    <definedName name="_AOC10">#REF!</definedName>
    <definedName name="_AOC11">#REF!</definedName>
    <definedName name="_AOC12">#REF!</definedName>
    <definedName name="_AOC2">#REF!</definedName>
    <definedName name="_AOC3">#REF!</definedName>
    <definedName name="_AOC4">#REF!</definedName>
    <definedName name="_AOC7">#REF!</definedName>
    <definedName name="_AOC8">#REF!</definedName>
    <definedName name="_AOC9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AUX3">#REF!</definedName>
    <definedName name="_B">#N/A</definedName>
    <definedName name="_BAS1">#REF!</definedName>
    <definedName name="_bmx1">#REF!</definedName>
    <definedName name="_bom1">#REF!</definedName>
    <definedName name="_Brk1">#REF!</definedName>
    <definedName name="_BUB1">#REF!</definedName>
    <definedName name="_BUB2">#REF!</definedName>
    <definedName name="_C">#REF!</definedName>
    <definedName name="_CBR220">#REF!</definedName>
    <definedName name="_CBR500">#REF!</definedName>
    <definedName name="_CCF2" localSheetId="3" hidden="1">{"'PROFITABILITY'!$A$1:$F$45"}</definedName>
    <definedName name="_CCF2" hidden="1">{"'PROFITABILITY'!$A$1:$F$45"}</definedName>
    <definedName name="_cds1">#REF!</definedName>
    <definedName name="_cds2">#REF!</definedName>
    <definedName name="_cds3">#REF!</definedName>
    <definedName name="_CDT1">#REF!</definedName>
    <definedName name="_cf2" localSheetId="3" hidden="1">{#N/A,#N/A,FALSE,"Variables";#N/A,#N/A,FALSE,"NPV Cashflows NZ$";#N/A,#N/A,FALSE,"Cashflows NZ$"}</definedName>
    <definedName name="_cf2" hidden="1">{#N/A,#N/A,FALSE,"Variables";#N/A,#N/A,FALSE,"NPV Cashflows NZ$";#N/A,#N/A,FALSE,"Cashflows NZ$"}</definedName>
    <definedName name="_CFB1">#REF!</definedName>
    <definedName name="_CFB2">#REF!</definedName>
    <definedName name="_CFB3">#REF!</definedName>
    <definedName name="_CTR220">#REF!</definedName>
    <definedName name="_CTR500">#REF!</definedName>
    <definedName name="_CVT220">#REF!</definedName>
    <definedName name="_CVT500">#REF!</definedName>
    <definedName name="_D">#REF!</definedName>
    <definedName name="_DAT1">#REF!</definedName>
    <definedName name="_DAT14">#REF!</definedName>
    <definedName name="_DAT15">#REF!</definedName>
    <definedName name="_DAT17">#REF!</definedName>
    <definedName name="_DAT18">#REF!</definedName>
    <definedName name="_DAT19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38">#REF!</definedName>
    <definedName name="_DAT39">#REF!</definedName>
    <definedName name="_DAT4">#REF!</definedName>
    <definedName name="_DAT40">#REF!</definedName>
    <definedName name="_DAT41">#REF!</definedName>
    <definedName name="_DAT42">#REF!</definedName>
    <definedName name="_DAT43">#REF!</definedName>
    <definedName name="_DAT44">#REF!</definedName>
    <definedName name="_DAT45">#REF!</definedName>
    <definedName name="_DAT46">#REF!</definedName>
    <definedName name="_DAT47">#REF!</definedName>
    <definedName name="_DAT48">#REF!</definedName>
    <definedName name="_DAT49">#REF!</definedName>
    <definedName name="_DAT50">#REF!</definedName>
    <definedName name="_DAT51">#REF!</definedName>
    <definedName name="_DAT52">#REF!</definedName>
    <definedName name="_DAT53">#REF!</definedName>
    <definedName name="_DAT54">#REF!</definedName>
    <definedName name="_DAT55">#REF!</definedName>
    <definedName name="_DAT56">#REF!</definedName>
    <definedName name="_DAT57">#REF!</definedName>
    <definedName name="_DAT58">#REF!</definedName>
    <definedName name="_DAT6">#REF!</definedName>
    <definedName name="_DAT7">#REF!</definedName>
    <definedName name="_ddddddd">#REF!</definedName>
    <definedName name="_del1">#REF!</definedName>
    <definedName name="_dep123">#REF!</definedName>
    <definedName name="_DET1">#REF!</definedName>
    <definedName name="_DET2">#REF!</definedName>
    <definedName name="_DET3">#REF!</definedName>
    <definedName name="_DET4">#REF!</definedName>
    <definedName name="_DET5">#REF!</definedName>
    <definedName name="_DET6">#REF!</definedName>
    <definedName name="_DIC1">#REF!</definedName>
    <definedName name="_DIC2">#REF!</definedName>
    <definedName name="_Dist_Bin" hidden="1">#REF!</definedName>
    <definedName name="_Dist_Values" hidden="1">#REF!</definedName>
    <definedName name="_drg1">#REF!</definedName>
    <definedName name="_drg2">#REF!</definedName>
    <definedName name="_E">#REF!</definedName>
    <definedName name="_ELL45">#REF!</definedName>
    <definedName name="_ELL90">#REF!</definedName>
    <definedName name="_F">#REF!</definedName>
    <definedName name="_F1">#REF!</definedName>
    <definedName name="_F3">#REF!</definedName>
    <definedName name="_fac1">#REF!</definedName>
    <definedName name="_fac2">#REF!</definedName>
    <definedName name="_fac3">#REF!</definedName>
    <definedName name="_FF3">#REF!</definedName>
    <definedName name="_Fill" hidden="1">#REF!</definedName>
    <definedName name="_Fill_1">#REF!</definedName>
    <definedName name="_Fill_2">#REF!</definedName>
    <definedName name="_Fill2" hidden="1">#REF!</definedName>
    <definedName name="_Fill3" hidden="1">#REF!</definedName>
    <definedName name="_xlnm._FilterDatabase" localSheetId="1" hidden="1">'01-Tintane'!#REF!</definedName>
    <definedName name="_FLK1" localSheetId="3">#REF!</definedName>
    <definedName name="_FLK1">#REF!</definedName>
    <definedName name="_fos1" localSheetId="3">#REF!</definedName>
    <definedName name="_fos1">#REF!</definedName>
    <definedName name="_g2" localSheetId="3">#REF!</definedName>
    <definedName name="_g2">#REF!</definedName>
    <definedName name="_GEN1">#REF!</definedName>
    <definedName name="_GrF1">#REF!</definedName>
    <definedName name="_HE02">#REF!</definedName>
    <definedName name="_HE06">#REF!</definedName>
    <definedName name="_HE07">#REF!</definedName>
    <definedName name="_HE08">#REF!</definedName>
    <definedName name="_HE09">#REF!</definedName>
    <definedName name="_HE1">#REF!</definedName>
    <definedName name="_HE11">#REF!</definedName>
    <definedName name="_HE2">#REF!</definedName>
    <definedName name="_HE21">#REF!</definedName>
    <definedName name="_HE3">#REF!</definedName>
    <definedName name="_HE4">#REF!</definedName>
    <definedName name="_HE5">#REF!</definedName>
    <definedName name="_HE61">#REF!</definedName>
    <definedName name="_HE71">#REF!</definedName>
    <definedName name="_HE81">#REF!</definedName>
    <definedName name="_HE91">#REF!</definedName>
    <definedName name="_HM1">#REF!</definedName>
    <definedName name="_HM10">#REF!</definedName>
    <definedName name="_HM11">#REF!</definedName>
    <definedName name="_HM12">#REF!</definedName>
    <definedName name="_HM2">#REF!</definedName>
    <definedName name="_HM3">#REF!</definedName>
    <definedName name="_HM4">#REF!</definedName>
    <definedName name="_HM5">#REF!</definedName>
    <definedName name="_HM6">#REF!</definedName>
    <definedName name="_HM7">#REF!</definedName>
    <definedName name="_HM8">#REF!</definedName>
    <definedName name="_HM9">#REF!</definedName>
    <definedName name="_HPl1">#REF!</definedName>
    <definedName name="_HPl2">#REF!</definedName>
    <definedName name="_HV1">#REF!</definedName>
    <definedName name="_III7">"$C4.$#REF!$#REF!"</definedName>
    <definedName name="_in18900">#REF!</definedName>
    <definedName name="_IPB1">#REF!</definedName>
    <definedName name="_iv19000">#REF!</definedName>
    <definedName name="_J">#REF!</definedName>
    <definedName name="_Jas1">#REF!</definedName>
    <definedName name="_Key1" hidden="1">#REF!</definedName>
    <definedName name="_Key2" hidden="1">#REF!</definedName>
    <definedName name="_key3" hidden="1">#REF!</definedName>
    <definedName name="_KWEY" hidden="1">#REF!</definedName>
    <definedName name="_KWS1">#N/A</definedName>
    <definedName name="_KWS2">#N/A</definedName>
    <definedName name="_KWS3">#N/A</definedName>
    <definedName name="_LAR220">#REF!</definedName>
    <definedName name="_LAR500">#REF!</definedName>
    <definedName name="_lc1">#REF!</definedName>
    <definedName name="_LTR220">#REF!</definedName>
    <definedName name="_LTR500">#REF!</definedName>
    <definedName name="_LV1">#REF!</definedName>
    <definedName name="_MatInverse_In" hidden="1">#REF!</definedName>
    <definedName name="_MatInverse_Out" hidden="1">#REF!</definedName>
    <definedName name="_MB1">#REF!</definedName>
    <definedName name="_mhr1">#REF!</definedName>
    <definedName name="_mhr2">#REF!</definedName>
    <definedName name="_mhr3">#REF!</definedName>
    <definedName name="_mhr4">#REF!</definedName>
    <definedName name="_mix1">#REF!</definedName>
    <definedName name="_mix2">#REF!</definedName>
    <definedName name="_miy1">#REF!</definedName>
    <definedName name="_miy2">#REF!</definedName>
    <definedName name="_mom1">#REF!</definedName>
    <definedName name="_mom2">#REF!</definedName>
    <definedName name="_mux1">#REF!</definedName>
    <definedName name="_muy1">#REF!</definedName>
    <definedName name="_ngl3">#REF!</definedName>
    <definedName name="_ngl4">#REF!</definedName>
    <definedName name="_Nov2007" localSheetId="3" hidden="1">{"'PROFITABILITY'!$A$1:$F$45"}</definedName>
    <definedName name="_Nov2007" hidden="1">{"'PROFITABILITY'!$A$1:$F$45"}</definedName>
    <definedName name="_npv3">#REF!</definedName>
    <definedName name="_Order1" hidden="1">255</definedName>
    <definedName name="_Order2" hidden="1">255</definedName>
    <definedName name="_out2">#REF!</definedName>
    <definedName name="_p">#REF!</definedName>
    <definedName name="_P1">#REF!</definedName>
    <definedName name="_P2">#REF!</definedName>
    <definedName name="_P3">#REF!</definedName>
    <definedName name="_P4">#REF!</definedName>
    <definedName name="_P5">#REF!</definedName>
    <definedName name="_PAG1">#REF!</definedName>
    <definedName name="_Parse_In" hidden="1">#REF!</definedName>
    <definedName name="_Parse_Out" hidden="1">#REF!</definedName>
    <definedName name="_PAS2007" localSheetId="3" hidden="1">{"page 1",#N/A,FALSE,"suivi exploitation";"page 2",#N/A,FALSE,"suivi exploitation";"page 3",#N/A,FALSE,"suivi exploitation"}</definedName>
    <definedName name="_PAS2007" hidden="1">{"page 1",#N/A,FALSE,"suivi exploitation";"page 2",#N/A,FALSE,"suivi exploitation";"page 3",#N/A,FALSE,"suivi exploitation"}</definedName>
    <definedName name="_pcc1">#REF!</definedName>
    <definedName name="_pcc10">#REF!</definedName>
    <definedName name="_pcc11">#REF!</definedName>
    <definedName name="_pcc12">#REF!</definedName>
    <definedName name="_pcc13">#REF!</definedName>
    <definedName name="_pcc14">#REF!</definedName>
    <definedName name="_pcc15">#REF!</definedName>
    <definedName name="_pcc16">#REF!</definedName>
    <definedName name="_pcc17">#REF!</definedName>
    <definedName name="_pcc18">#REF!</definedName>
    <definedName name="_pcc19">#REF!</definedName>
    <definedName name="_pcc2">#REF!</definedName>
    <definedName name="_pcc20">#REF!</definedName>
    <definedName name="_pcc21">#REF!</definedName>
    <definedName name="_pcc22">#REF!</definedName>
    <definedName name="_pcc23">#REF!</definedName>
    <definedName name="_pcc24">#REF!</definedName>
    <definedName name="_pcc25">#REF!</definedName>
    <definedName name="_pcc26">#REF!</definedName>
    <definedName name="_pcc27">#REF!</definedName>
    <definedName name="_pcc28">#REF!</definedName>
    <definedName name="_pcc29">#REF!</definedName>
    <definedName name="_pcc3">#REF!</definedName>
    <definedName name="_pcc30">#REF!</definedName>
    <definedName name="_pcc31">#REF!</definedName>
    <definedName name="_pcc32">#REF!</definedName>
    <definedName name="_pcc33">#REF!</definedName>
    <definedName name="_pcc34">#REF!</definedName>
    <definedName name="_pcc4">#REF!</definedName>
    <definedName name="_pcc5">#REF!</definedName>
    <definedName name="_pcc6">#REF!</definedName>
    <definedName name="_pcc7">#REF!</definedName>
    <definedName name="_pcc8">#REF!</definedName>
    <definedName name="_pcc9">#REF!</definedName>
    <definedName name="_pep99">#REF!</definedName>
    <definedName name="_PH1">#REF!</definedName>
    <definedName name="_PH2">#REF!</definedName>
    <definedName name="_PH3">#REF!</definedName>
    <definedName name="_PIN1">#REF!</definedName>
    <definedName name="_PLC220">#REF!</definedName>
    <definedName name="_PP1">#REF!</definedName>
    <definedName name="_PP2">#REF!</definedName>
    <definedName name="_Q">#REF!</definedName>
    <definedName name="_Q___0">#REF!</definedName>
    <definedName name="_Q___0___0">#REF!</definedName>
    <definedName name="_Q___0___0___0">#REF!</definedName>
    <definedName name="_Q___0___0___0___0">#REF!</definedName>
    <definedName name="_Q___0___0___0___0___0">#REF!</definedName>
    <definedName name="_Q___0___0___0___0___0___0">#REF!</definedName>
    <definedName name="_qqq1">#N/A</definedName>
    <definedName name="_QTY1">#REF!</definedName>
    <definedName name="_qty2">#REF!</definedName>
    <definedName name="_qty3">#REF!</definedName>
    <definedName name="_qty4">#REF!</definedName>
    <definedName name="_RBS1">#REF!</definedName>
    <definedName name="_rcc1">#REF!</definedName>
    <definedName name="_rcc10">#REF!</definedName>
    <definedName name="_rcc11">#REF!</definedName>
    <definedName name="_rcc12">#REF!</definedName>
    <definedName name="_rcc13">#REF!</definedName>
    <definedName name="_rcc14">#REF!</definedName>
    <definedName name="_rcc15">#REF!</definedName>
    <definedName name="_rcc16">#REF!</definedName>
    <definedName name="_rcc17">#REF!</definedName>
    <definedName name="_rcc18">#REF!</definedName>
    <definedName name="_rcc19">#REF!</definedName>
    <definedName name="_rcc2">#REF!</definedName>
    <definedName name="_rcc20">#REF!</definedName>
    <definedName name="_rcc21">#REF!</definedName>
    <definedName name="_rcc22">#REF!</definedName>
    <definedName name="_rcc23">#REF!</definedName>
    <definedName name="_rcc24">#REF!</definedName>
    <definedName name="_rcc25">#REF!</definedName>
    <definedName name="_rcc26">#REF!</definedName>
    <definedName name="_rcc27">#REF!</definedName>
    <definedName name="_rcc28">#REF!</definedName>
    <definedName name="_rcc29">#REF!</definedName>
    <definedName name="_rcc3">#REF!</definedName>
    <definedName name="_rcc4">#REF!</definedName>
    <definedName name="_rcc5">#REF!</definedName>
    <definedName name="_rcc6">#REF!</definedName>
    <definedName name="_rcc7">#REF!</definedName>
    <definedName name="_rcc8">#REF!</definedName>
    <definedName name="_rcc9">#REF!</definedName>
    <definedName name="_RE100">#REF!</definedName>
    <definedName name="_RE104">#REF!</definedName>
    <definedName name="_RE112">#REF!</definedName>
    <definedName name="_RE220">#REF!</definedName>
    <definedName name="_RE26">#REF!</definedName>
    <definedName name="_RE28">#REF!</definedName>
    <definedName name="_RE30">#REF!</definedName>
    <definedName name="_RE32">#REF!</definedName>
    <definedName name="_RE34">#REF!</definedName>
    <definedName name="_RE36">#REF!</definedName>
    <definedName name="_RE38">#REF!</definedName>
    <definedName name="_RE40">#REF!</definedName>
    <definedName name="_RE42">#REF!</definedName>
    <definedName name="_RE44">#REF!</definedName>
    <definedName name="_RE48">#REF!</definedName>
    <definedName name="_RE500">#REF!</definedName>
    <definedName name="_RE52">#REF!</definedName>
    <definedName name="_RE56">#REF!</definedName>
    <definedName name="_RE60">#REF!</definedName>
    <definedName name="_RE64">#REF!</definedName>
    <definedName name="_RE68">#REF!</definedName>
    <definedName name="_RE72">#REF!</definedName>
    <definedName name="_RE76">#REF!</definedName>
    <definedName name="_RE80">#REF!</definedName>
    <definedName name="_RE88">#REF!</definedName>
    <definedName name="_RE92">#REF!</definedName>
    <definedName name="_RE96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">#REF!</definedName>
    <definedName name="_S___0">#REF!</definedName>
    <definedName name="_S___0___0">#REF!</definedName>
    <definedName name="_S___0___0___0">#REF!</definedName>
    <definedName name="_S___0___0___0___0">#REF!</definedName>
    <definedName name="_S___0___0___0___0___0">#REF!</definedName>
    <definedName name="_S___0___0___0___0___0___0">#REF!</definedName>
    <definedName name="_SA2">#REF!</definedName>
    <definedName name="_SC7025">#REF!</definedName>
    <definedName name="_SC7042">#REF!</definedName>
    <definedName name="_SC7043">#REF!</definedName>
    <definedName name="_SC7045">#REF!</definedName>
    <definedName name="_SC7048">#REF!</definedName>
    <definedName name="_SCH11">#N/A</definedName>
    <definedName name="_sch2">#REF!</definedName>
    <definedName name="_sch9">#REF!</definedName>
    <definedName name="_SG1">#REF!</definedName>
    <definedName name="_SG2">#REF!</definedName>
    <definedName name="_SO41">#REF!</definedName>
    <definedName name="_Sort" hidden="1">#REF!</definedName>
    <definedName name="_SS402">#REF!</definedName>
    <definedName name="_SS403">#REF!</definedName>
    <definedName name="_SS404">#REF!</definedName>
    <definedName name="_SS405">#REF!</definedName>
    <definedName name="_SS406">#REF!</definedName>
    <definedName name="_SS407">#REF!</definedName>
    <definedName name="_SS408">#REF!</definedName>
    <definedName name="_SS409">#REF!</definedName>
    <definedName name="_SS423">#REF!</definedName>
    <definedName name="_SS424">#REF!</definedName>
    <definedName name="_SSF1">#REF!</definedName>
    <definedName name="_SSF2">#REF!</definedName>
    <definedName name="_SSF3">#REF!</definedName>
    <definedName name="_sum010">#REF!</definedName>
    <definedName name="_sum020">#REF!</definedName>
    <definedName name="_sum120">#REF!</definedName>
    <definedName name="_sum140">#REF!</definedName>
    <definedName name="_SUM200">#REF!</definedName>
    <definedName name="_SUM400">#REF!</definedName>
    <definedName name="_SUM410">#REF!</definedName>
    <definedName name="_SUM420">#REF!</definedName>
    <definedName name="_SUM440">#REF!</definedName>
    <definedName name="_SUM460">#REF!</definedName>
    <definedName name="_SUM480">#REF!</definedName>
    <definedName name="_SUM500">#REF!</definedName>
    <definedName name="_SUM510">#REF!</definedName>
    <definedName name="_SUM530">#REF!</definedName>
    <definedName name="_SUM540">#REF!</definedName>
    <definedName name="_SUM560">#REF!</definedName>
    <definedName name="_SUM570">#REF!</definedName>
    <definedName name="_SUM580">#REF!</definedName>
    <definedName name="_SUM590">#REF!</definedName>
    <definedName name="_SUM700">#REF!</definedName>
    <definedName name="_SUM701">#REF!</definedName>
    <definedName name="_SUM702">#REF!</definedName>
    <definedName name="_SUM703">#REF!</definedName>
    <definedName name="_SUM704">#REF!</definedName>
    <definedName name="_sum770">#REF!</definedName>
    <definedName name="_SUM800">#REF!</definedName>
    <definedName name="_sum900">#REF!</definedName>
    <definedName name="_SUM901">#REF!</definedName>
    <definedName name="_SUM902">#REF!</definedName>
    <definedName name="_SUM903">#REF!</definedName>
    <definedName name="_SUM904">#REF!</definedName>
    <definedName name="_SUN1">#N/A</definedName>
    <definedName name="_SUN2">#N/A</definedName>
    <definedName name="_SV7025">#REF!</definedName>
    <definedName name="_SV7042">#REF!</definedName>
    <definedName name="_SV7043">#REF!</definedName>
    <definedName name="_SV7045">#REF!</definedName>
    <definedName name="_SV7048">#REF!</definedName>
    <definedName name="_T">#REF!</definedName>
    <definedName name="_T1">#REF!</definedName>
    <definedName name="_T141000">#REF!</definedName>
    <definedName name="_T142000">#REF!</definedName>
    <definedName name="_T143100">#REF!</definedName>
    <definedName name="_T143300">#REF!</definedName>
    <definedName name="_T143400">#REF!</definedName>
    <definedName name="_T143600">#REF!</definedName>
    <definedName name="_T143800">#REF!</definedName>
    <definedName name="_T143820">#REF!</definedName>
    <definedName name="_T144100">#REF!</definedName>
    <definedName name="_T144300">#REF!</definedName>
    <definedName name="_T144400">#REF!</definedName>
    <definedName name="_T144500">#REF!</definedName>
    <definedName name="_T144600">#REF!</definedName>
    <definedName name="_T144700">#REF!</definedName>
    <definedName name="_T144800">#REF!</definedName>
    <definedName name="_T145000">#REF!</definedName>
    <definedName name="_T146000">#REF!</definedName>
    <definedName name="_T147000">#REF!</definedName>
    <definedName name="_T147100">#REF!</definedName>
    <definedName name="_T147200">#REF!</definedName>
    <definedName name="_TAB1">#REF!</definedName>
    <definedName name="_TAB2">#REF!</definedName>
    <definedName name="_TR220">#REF!</definedName>
    <definedName name="_TR500">#REF!</definedName>
    <definedName name="_W">#REF!</definedName>
    <definedName name="_WP1">#REF!</definedName>
    <definedName name="_X">#REF!</definedName>
    <definedName name="_Z">#REF!</definedName>
    <definedName name="¿uº°¿μ¾÷">#REF!</definedName>
    <definedName name="〃">#REF!</definedName>
    <definedName name="√">"SQRT"</definedName>
    <definedName name="a">#REF!</definedName>
    <definedName name="a_dash">#REF!</definedName>
    <definedName name="A01_">#N/A</definedName>
    <definedName name="A01AC">#N/A</definedName>
    <definedName name="A01CAT">#N/A</definedName>
    <definedName name="A01CODE">#N/A</definedName>
    <definedName name="A01DATA">#N/A</definedName>
    <definedName name="A01MI">#N/A</definedName>
    <definedName name="A01TO">#N/A</definedName>
    <definedName name="A1_">#REF!</definedName>
    <definedName name="A10_">#REF!</definedName>
    <definedName name="A13_">#REF!</definedName>
    <definedName name="a1base">#REF!</definedName>
    <definedName name="A2_">#REF!</definedName>
    <definedName name="a2base">#REF!</definedName>
    <definedName name="A3_">#REF!</definedName>
    <definedName name="A4_">#REF!</definedName>
    <definedName name="A5_">#REF!</definedName>
    <definedName name="A6_">#REF!</definedName>
    <definedName name="A7_">#REF!</definedName>
    <definedName name="A8_">#REF!</definedName>
    <definedName name="A9_">#REF!</definedName>
    <definedName name="AAA" localSheetId="3" hidden="1">{"'PROFITABILITY'!$A$1:$F$45"}</definedName>
    <definedName name="AAA" hidden="1">{"'PROFITABILITY'!$A$1:$F$45"}</definedName>
    <definedName name="aaaa">#REF!</definedName>
    <definedName name="AAAAAA">#REF!</definedName>
    <definedName name="aac" localSheetId="3" hidden="1">{"'PROFITABILITY'!$A$1:$F$45"}</definedName>
    <definedName name="aac" hidden="1">{"'PROFITABILITY'!$A$1:$F$45"}</definedName>
    <definedName name="aadf" hidden="1">#REF!</definedName>
    <definedName name="aav" localSheetId="3" hidden="1">{"'PROFITABILITY'!$A$1:$F$45"}</definedName>
    <definedName name="aav" hidden="1">{"'PROFITABILITY'!$A$1:$F$45"}</definedName>
    <definedName name="ab">#REF!</definedName>
    <definedName name="ABACUS">#REF!</definedName>
    <definedName name="ABC" localSheetId="3" hidden="1">{"'PROFITABILITY'!$A$1:$F$45"}</definedName>
    <definedName name="ABC" hidden="1">{"'PROFITABILITY'!$A$1:$F$45"}</definedName>
    <definedName name="ABCDE" localSheetId="3">#REF!,#REF!,#REF!,#REF!,#REF!,#REF!,#REF!,#REF!,#REF!</definedName>
    <definedName name="ABCDE">#REF!,#REF!,#REF!,#REF!,#REF!,#REF!,#REF!,#REF!,#REF!</definedName>
    <definedName name="abcdefg" localSheetId="3" hidden="1">{"'PROFITABILITY'!$A$1:$F$45"}</definedName>
    <definedName name="abcdefg" hidden="1">{"'PROFITABILITY'!$A$1:$F$45"}</definedName>
    <definedName name="ac" hidden="1">#REF!</definedName>
    <definedName name="AC_dc">#REF!</definedName>
    <definedName name="AC_DESIGN">#REF!</definedName>
    <definedName name="AC_disc">#REF!</definedName>
    <definedName name="ACCESS">#REF!</definedName>
    <definedName name="ACCESS220">#REF!</definedName>
    <definedName name="AccessDatabase" hidden="1">"C:\WIN95\Desktop\Ramesh\AIC\Aic.mdb"</definedName>
    <definedName name="ACDADD">#REF!</definedName>
    <definedName name="ACDC">#REF!</definedName>
    <definedName name="ACDC220">#REF!</definedName>
    <definedName name="ACEP">#REF!</definedName>
    <definedName name="ACHETEUR">#REF!</definedName>
    <definedName name="acontact">#REF!</definedName>
    <definedName name="ACT">#REF!</definedName>
    <definedName name="actbs">#REF!</definedName>
    <definedName name="ACTEA">#REF!</definedName>
    <definedName name="ACTEA_1">#REF!</definedName>
    <definedName name="ACTEA_2">#REF!</definedName>
    <definedName name="ACTIVITY_5">#REF!</definedName>
    <definedName name="ACTIVITY_6">#REF!</definedName>
    <definedName name="ACTN">#REF!</definedName>
    <definedName name="ACTN2">#REF!</definedName>
    <definedName name="AD">#REF!</definedName>
    <definedName name="adaf" hidden="1">#REF!</definedName>
    <definedName name="adcbef" localSheetId="3" hidden="1">{"'PROFITABILITY'!$A$1:$F$45"}</definedName>
    <definedName name="adcbef" hidden="1">{"'PROFITABILITY'!$A$1:$F$45"}</definedName>
    <definedName name="additionalitem">#REF!</definedName>
    <definedName name="ADF">#REF!</definedName>
    <definedName name="ADFAD">#REF!</definedName>
    <definedName name="ADFADSF">#REF!</definedName>
    <definedName name="ADFSD">#REF!</definedName>
    <definedName name="ADITION" localSheetId="3" hidden="1">{"'장비'!$A$3:$M$12"}</definedName>
    <definedName name="ADITION" hidden="1">{"'장비'!$A$3:$M$12"}</definedName>
    <definedName name="adj">#REF!</definedName>
    <definedName name="admin">#REF!</definedName>
    <definedName name="adsadsad">#REF!</definedName>
    <definedName name="ae">#REF!</definedName>
    <definedName name="aed">#REF!</definedName>
    <definedName name="afb">#REF!</definedName>
    <definedName name="afb_2">#REF!</definedName>
    <definedName name="agdump">#REF!</definedName>
    <definedName name="agedump">#REF!</definedName>
    <definedName name="agencydump">#REF!</definedName>
    <definedName name="AGENCYLY">#REF!</definedName>
    <definedName name="AGENCYPLAN">#REF!</definedName>
    <definedName name="AH" localSheetId="3" hidden="1">{#N/A,#N/A,FALSE,"CCTV"}</definedName>
    <definedName name="AH" hidden="1">{#N/A,#N/A,FALSE,"CCTV"}</definedName>
    <definedName name="ahdfla">#REF!</definedName>
    <definedName name="AI">#REF!</definedName>
    <definedName name="Aic_Instrumentation_List">#REF!</definedName>
    <definedName name="AIR_COOLER_CODES">#REF!</definedName>
    <definedName name="air_trap">#REF!</definedName>
    <definedName name="ajit">#REF!</definedName>
    <definedName name="AKGOH">#REF!</definedName>
    <definedName name="ald">#REF!</definedName>
    <definedName name="ALKADD">#REF!</definedName>
    <definedName name="ALKF">#REF!</definedName>
    <definedName name="All_edges_fixed">#REF!</definedName>
    <definedName name="All_Item">#REF!</definedName>
    <definedName name="allowbs">#REF!</definedName>
    <definedName name="allowstress">#REF!</definedName>
    <definedName name="alpan">#REF!</definedName>
    <definedName name="alpha">#REF!</definedName>
    <definedName name="alphad">#REF!</definedName>
    <definedName name="alphah">#REF!</definedName>
    <definedName name="alphav">#REF!</definedName>
    <definedName name="ALPIN">#N/A</definedName>
    <definedName name="ALPJYOU">#N/A</definedName>
    <definedName name="ALPTOI">#N/A</definedName>
    <definedName name="Aluminium_Work">#REF!</definedName>
    <definedName name="alw">#REF!</definedName>
    <definedName name="amit">#REF!</definedName>
    <definedName name="Analysis">#REF!</definedName>
    <definedName name="anchor">#REF!</definedName>
    <definedName name="Anfang">#REF!</definedName>
    <definedName name="angle">#REF!</definedName>
    <definedName name="ANNEXURE_FOR_BILL_NO.EUS_632_FDN_001">#REF!</definedName>
    <definedName name="ANNEXURE_FOR_BILL_NO.EUS_632_FDN_002">#REF!</definedName>
    <definedName name="anscount" hidden="1">1</definedName>
    <definedName name="aocd">#REF!</definedName>
    <definedName name="APPR">#REF!</definedName>
    <definedName name="apronarea">#REF!</definedName>
    <definedName name="area">#REF!</definedName>
    <definedName name="AREA_000">#REF!</definedName>
    <definedName name="AREA_001">#REF!</definedName>
    <definedName name="area1">#REF!</definedName>
    <definedName name="area1ps">#REF!</definedName>
    <definedName name="area2ps">#REF!</definedName>
    <definedName name="areacon">#REF!</definedName>
    <definedName name="AreaofBusbay">#REF!</definedName>
    <definedName name="arndt">#REF!</definedName>
    <definedName name="arps">#REF!</definedName>
    <definedName name="arrotonda">#REF!</definedName>
    <definedName name="as">#REF!</definedName>
    <definedName name="AS_disc">#REF!</definedName>
    <definedName name="AS2DocOpenMode" hidden="1">"AS2DocumentEdit"</definedName>
    <definedName name="asasas" localSheetId="3" hidden="1">{"'PROFITABILITY'!$A$1:$F$45"}</definedName>
    <definedName name="asasas" hidden="1">{"'PROFITABILITY'!$A$1:$F$45"}</definedName>
    <definedName name="asasd">#REF!</definedName>
    <definedName name="asd">#REF!</definedName>
    <definedName name="asdf">#REF!</definedName>
    <definedName name="ASDFAD">#REF!</definedName>
    <definedName name="asfdasfas">#N/A</definedName>
    <definedName name="asp">#REF!</definedName>
    <definedName name="assets">#REF!</definedName>
    <definedName name="Assist">#REF!</definedName>
    <definedName name="Assist_2">#REF!</definedName>
    <definedName name="Assist_B">#REF!</definedName>
    <definedName name="astb">#REF!</definedName>
    <definedName name="astpro">#REF!</definedName>
    <definedName name="astprotopx">#REF!</definedName>
    <definedName name="astprotopz">#REF!</definedName>
    <definedName name="astproz">#REF!</definedName>
    <definedName name="astreq">#REF!</definedName>
    <definedName name="astreqnegx">#REF!</definedName>
    <definedName name="astreqnegz">#REF!</definedName>
    <definedName name="astreqz">#REF!</definedName>
    <definedName name="astt">#REF!</definedName>
    <definedName name="atm">#REF!</definedName>
    <definedName name="atm_1">#REF!</definedName>
    <definedName name="atm_2">#REF!</definedName>
    <definedName name="Attachment_C_3">#REF!</definedName>
    <definedName name="Auftragswert">#REF!</definedName>
    <definedName name="Auftragswert_1">#REF!</definedName>
    <definedName name="Auftragswert_2">#REF!</definedName>
    <definedName name="August">#REF!</definedName>
    <definedName name="autofill_data">#REF!</definedName>
    <definedName name="AutoName0">#REF!</definedName>
    <definedName name="AutoName1">#REF!</definedName>
    <definedName name="AutoName10">#REF!</definedName>
    <definedName name="AutoName100">#REF!</definedName>
    <definedName name="AutoName1000">#REF!</definedName>
    <definedName name="AutoName1001">#REF!</definedName>
    <definedName name="AutoName1002">#REF!</definedName>
    <definedName name="AutoName1003">#REF!</definedName>
    <definedName name="AutoName1004">#REF!</definedName>
    <definedName name="AutoName1005">#REF!</definedName>
    <definedName name="AutoName1006">#REF!</definedName>
    <definedName name="AutoName1007">#REF!</definedName>
    <definedName name="AutoName1008">#REF!</definedName>
    <definedName name="AutoName1009">#REF!</definedName>
    <definedName name="AutoName101">#REF!</definedName>
    <definedName name="AutoName1010">#REF!</definedName>
    <definedName name="AutoName1011">#REF!</definedName>
    <definedName name="AutoName1012">#REF!</definedName>
    <definedName name="AutoName1013">#REF!</definedName>
    <definedName name="AutoName1014">#REF!</definedName>
    <definedName name="AutoName1015">#REF!</definedName>
    <definedName name="AutoName1016">#REF!</definedName>
    <definedName name="AutoName1017">#REF!</definedName>
    <definedName name="AutoName1018">#REF!</definedName>
    <definedName name="AutoName1019">#REF!</definedName>
    <definedName name="AutoName102">#REF!</definedName>
    <definedName name="AutoName1020">#REF!</definedName>
    <definedName name="AutoName1021">#REF!</definedName>
    <definedName name="AutoName1022">#REF!</definedName>
    <definedName name="AutoName1023">#REF!</definedName>
    <definedName name="AutoName1024">#REF!</definedName>
    <definedName name="AutoName1025">#REF!</definedName>
    <definedName name="AutoName1026">#REF!</definedName>
    <definedName name="AutoName1027">#REF!</definedName>
    <definedName name="AutoName1028">#REF!</definedName>
    <definedName name="AutoName1029">#REF!</definedName>
    <definedName name="AutoName103">#REF!</definedName>
    <definedName name="AutoName1030">#REF!</definedName>
    <definedName name="AutoName1031">#REF!</definedName>
    <definedName name="AutoName1032">#REF!</definedName>
    <definedName name="AutoName1033">#REF!</definedName>
    <definedName name="AutoName1034">#REF!</definedName>
    <definedName name="AutoName1035">#REF!</definedName>
    <definedName name="AutoName1036">#REF!</definedName>
    <definedName name="AutoName1037">#REF!</definedName>
    <definedName name="AutoName1038">#REF!</definedName>
    <definedName name="AutoName1039">#REF!</definedName>
    <definedName name="AutoName104">#REF!</definedName>
    <definedName name="AutoName1040">#REF!</definedName>
    <definedName name="AutoName1041">#REF!</definedName>
    <definedName name="AutoName1042">#REF!</definedName>
    <definedName name="AutoName1043">#REF!</definedName>
    <definedName name="AutoName1044">#REF!</definedName>
    <definedName name="AutoName1045">#REF!</definedName>
    <definedName name="AutoName1046">#REF!</definedName>
    <definedName name="AutoName1047">#REF!</definedName>
    <definedName name="AutoName1048">#REF!</definedName>
    <definedName name="AutoName1049">#REF!</definedName>
    <definedName name="AutoName105">#REF!</definedName>
    <definedName name="AutoName1050">#REF!</definedName>
    <definedName name="AutoName1051">#REF!</definedName>
    <definedName name="AutoName1052">#REF!</definedName>
    <definedName name="AutoName1053">#REF!</definedName>
    <definedName name="AutoName1054">#REF!</definedName>
    <definedName name="AutoName1055">#REF!</definedName>
    <definedName name="AutoName1056">#REF!</definedName>
    <definedName name="AutoName1057">#REF!</definedName>
    <definedName name="AutoName1058">#REF!</definedName>
    <definedName name="AutoName1059">#REF!</definedName>
    <definedName name="AutoName106">#REF!</definedName>
    <definedName name="AutoName1060">#REF!</definedName>
    <definedName name="AutoName1061">#REF!</definedName>
    <definedName name="AutoName1062">#REF!</definedName>
    <definedName name="AutoName1063">#REF!</definedName>
    <definedName name="AutoName1064">#REF!</definedName>
    <definedName name="AutoName1065">#REF!</definedName>
    <definedName name="AutoName1066">#REF!</definedName>
    <definedName name="AutoName1067">#REF!</definedName>
    <definedName name="AutoName1068">#REF!</definedName>
    <definedName name="AutoName1069">#REF!</definedName>
    <definedName name="AutoName107">#REF!</definedName>
    <definedName name="AutoName1070">#REF!</definedName>
    <definedName name="AutoName1071">#REF!</definedName>
    <definedName name="AutoName1072">#REF!</definedName>
    <definedName name="AutoName1073">#REF!</definedName>
    <definedName name="AutoName1074">#REF!</definedName>
    <definedName name="AutoName1075">#REF!</definedName>
    <definedName name="AutoName1076">#REF!</definedName>
    <definedName name="AutoName1077">#REF!</definedName>
    <definedName name="AutoName1078">#REF!</definedName>
    <definedName name="AutoName1079">#REF!</definedName>
    <definedName name="AutoName108">#REF!</definedName>
    <definedName name="AutoName1080">#REF!</definedName>
    <definedName name="AutoName1081">#REF!</definedName>
    <definedName name="AutoName1082">#REF!</definedName>
    <definedName name="AutoName1083">#REF!</definedName>
    <definedName name="AutoName1084">#REF!</definedName>
    <definedName name="AutoName1085">#REF!</definedName>
    <definedName name="AutoName1086">#REF!</definedName>
    <definedName name="AutoName1087">#REF!</definedName>
    <definedName name="AutoName1088">#REF!</definedName>
    <definedName name="AutoName1089">#REF!</definedName>
    <definedName name="AutoName109">#REF!</definedName>
    <definedName name="AutoName1090">#REF!</definedName>
    <definedName name="AutoName1091">#REF!</definedName>
    <definedName name="AutoName1092">#REF!</definedName>
    <definedName name="AutoName1093">#REF!</definedName>
    <definedName name="AutoName1094">#REF!</definedName>
    <definedName name="AutoName1095">#REF!</definedName>
    <definedName name="AutoName1096">#REF!</definedName>
    <definedName name="AutoName1097">#REF!</definedName>
    <definedName name="AutoName1098">#REF!</definedName>
    <definedName name="AutoName1099">#REF!</definedName>
    <definedName name="AutoName11">#REF!</definedName>
    <definedName name="AutoName110">#REF!</definedName>
    <definedName name="AutoName1100">#REF!</definedName>
    <definedName name="AutoName1101">#REF!</definedName>
    <definedName name="AutoName1102">#REF!</definedName>
    <definedName name="AutoName1103">#REF!</definedName>
    <definedName name="AutoName1104">#REF!</definedName>
    <definedName name="AutoName1105">#REF!</definedName>
    <definedName name="AutoName1106">#REF!</definedName>
    <definedName name="AutoName1107">#REF!</definedName>
    <definedName name="AutoName1108">#REF!</definedName>
    <definedName name="AutoName1109">#REF!</definedName>
    <definedName name="AutoName111">#REF!</definedName>
    <definedName name="AutoName1110">#REF!</definedName>
    <definedName name="AutoName1111">#REF!</definedName>
    <definedName name="AutoName1112">#REF!</definedName>
    <definedName name="AutoName1113">#REF!</definedName>
    <definedName name="AutoName1114">#REF!</definedName>
    <definedName name="AutoName1115">#REF!</definedName>
    <definedName name="AutoName1116">#REF!</definedName>
    <definedName name="AutoName1117">#REF!</definedName>
    <definedName name="AutoName1118">#REF!</definedName>
    <definedName name="AutoName1119">#REF!</definedName>
    <definedName name="AutoName112">#REF!</definedName>
    <definedName name="AutoName1120">#REF!</definedName>
    <definedName name="AutoName1121">#REF!</definedName>
    <definedName name="AutoName1122">#REF!</definedName>
    <definedName name="AutoName1123">#REF!</definedName>
    <definedName name="AutoName1124">#REF!</definedName>
    <definedName name="AutoName1125">#REF!</definedName>
    <definedName name="AutoName1126">#REF!</definedName>
    <definedName name="AutoName1127">#REF!</definedName>
    <definedName name="AutoName1128">#REF!</definedName>
    <definedName name="AutoName1129">#REF!</definedName>
    <definedName name="AutoName113">#REF!</definedName>
    <definedName name="AutoName1130">#REF!</definedName>
    <definedName name="AutoName1131">#REF!</definedName>
    <definedName name="AutoName1132">#REF!</definedName>
    <definedName name="AutoName1133">#REF!</definedName>
    <definedName name="AutoName1134">#REF!</definedName>
    <definedName name="AutoName1135">#REF!</definedName>
    <definedName name="AutoName1136">#REF!</definedName>
    <definedName name="AutoName1137">#REF!</definedName>
    <definedName name="AutoName1138">#REF!</definedName>
    <definedName name="AutoName1139">#REF!</definedName>
    <definedName name="AutoName114">#REF!</definedName>
    <definedName name="AutoName1140">#REF!</definedName>
    <definedName name="AutoName1141">#REF!</definedName>
    <definedName name="AutoName1142">#REF!</definedName>
    <definedName name="AutoName1143">#REF!</definedName>
    <definedName name="AutoName1144">#REF!</definedName>
    <definedName name="AutoName1145">#REF!</definedName>
    <definedName name="AutoName1146">#REF!</definedName>
    <definedName name="AutoName1147">#REF!</definedName>
    <definedName name="AutoName1148">#REF!</definedName>
    <definedName name="AutoName1149">#REF!</definedName>
    <definedName name="AutoName115">#REF!</definedName>
    <definedName name="AutoName1150">#REF!</definedName>
    <definedName name="AutoName1151">#REF!</definedName>
    <definedName name="AutoName1152">#REF!</definedName>
    <definedName name="AutoName1153">#REF!</definedName>
    <definedName name="AutoName1154">#REF!</definedName>
    <definedName name="AutoName1155">#REF!</definedName>
    <definedName name="AutoName1156">#REF!</definedName>
    <definedName name="AutoName1157">#REF!</definedName>
    <definedName name="AutoName1158">#REF!</definedName>
    <definedName name="AutoName1159">#REF!</definedName>
    <definedName name="AutoName116">#REF!</definedName>
    <definedName name="AutoName1160">#REF!</definedName>
    <definedName name="AutoName1161">#REF!</definedName>
    <definedName name="AutoName1162">#REF!</definedName>
    <definedName name="AutoName1163">#REF!</definedName>
    <definedName name="AutoName1164">#REF!</definedName>
    <definedName name="AutoName1165">#REF!</definedName>
    <definedName name="AutoName1166">#REF!</definedName>
    <definedName name="AutoName1167">#REF!</definedName>
    <definedName name="AutoName1168">#REF!</definedName>
    <definedName name="AutoName1169">#REF!</definedName>
    <definedName name="AutoName117">#REF!</definedName>
    <definedName name="AutoName1170">#REF!</definedName>
    <definedName name="AutoName1171">#REF!</definedName>
    <definedName name="AutoName1172">#REF!</definedName>
    <definedName name="AutoName1173">#REF!</definedName>
    <definedName name="AutoName1174">#REF!</definedName>
    <definedName name="AutoName1175">#REF!</definedName>
    <definedName name="AutoName1176">#REF!</definedName>
    <definedName name="AutoName1177">#REF!</definedName>
    <definedName name="AutoName1178">#REF!</definedName>
    <definedName name="AutoName1179">#REF!</definedName>
    <definedName name="AutoName118">#REF!</definedName>
    <definedName name="AutoName1180">#REF!</definedName>
    <definedName name="AutoName1181">#REF!</definedName>
    <definedName name="AutoName1182">#REF!</definedName>
    <definedName name="AutoName1183">#REF!</definedName>
    <definedName name="AutoName1184">#REF!</definedName>
    <definedName name="AutoName1185">#REF!</definedName>
    <definedName name="AutoName1186">#REF!</definedName>
    <definedName name="AutoName1187">#REF!</definedName>
    <definedName name="AutoName1188">#REF!</definedName>
    <definedName name="AutoName1189">#REF!</definedName>
    <definedName name="AutoName119">#REF!</definedName>
    <definedName name="AutoName1190">#REF!</definedName>
    <definedName name="AutoName1191">#REF!</definedName>
    <definedName name="AutoName1192">#REF!</definedName>
    <definedName name="AutoName1193">#REF!</definedName>
    <definedName name="AutoName1194">#REF!</definedName>
    <definedName name="AutoName1195">#REF!</definedName>
    <definedName name="AutoName1196">#REF!</definedName>
    <definedName name="AutoName1197">#REF!</definedName>
    <definedName name="AutoName1198">#REF!</definedName>
    <definedName name="AutoName1199">#REF!</definedName>
    <definedName name="AutoName12">#REF!</definedName>
    <definedName name="AutoName120">#REF!</definedName>
    <definedName name="AutoName1200">#REF!</definedName>
    <definedName name="AutoName1201">#REF!</definedName>
    <definedName name="AutoName1202">#REF!</definedName>
    <definedName name="AutoName1203">#REF!</definedName>
    <definedName name="AutoName1204">#REF!</definedName>
    <definedName name="AutoName1205">#REF!</definedName>
    <definedName name="AutoName1206">#REF!</definedName>
    <definedName name="AutoName1207">#REF!</definedName>
    <definedName name="AutoName1208">#REF!</definedName>
    <definedName name="AutoName1209">#REF!</definedName>
    <definedName name="AutoName121">#REF!</definedName>
    <definedName name="AutoName1210">#REF!</definedName>
    <definedName name="AutoName1211">#REF!</definedName>
    <definedName name="AutoName1212">#REF!</definedName>
    <definedName name="AutoName1213">#REF!</definedName>
    <definedName name="AutoName1214">#REF!</definedName>
    <definedName name="AutoName1215">#REF!</definedName>
    <definedName name="AutoName1216">#REF!</definedName>
    <definedName name="AutoName1217">#REF!</definedName>
    <definedName name="AutoName1218">#REF!</definedName>
    <definedName name="AutoName1219">#REF!</definedName>
    <definedName name="AutoName122">#REF!</definedName>
    <definedName name="AutoName1220">#REF!</definedName>
    <definedName name="AutoName1221">#REF!</definedName>
    <definedName name="AutoName1222">#REF!</definedName>
    <definedName name="AutoName1223">#REF!</definedName>
    <definedName name="AutoName1224">#REF!</definedName>
    <definedName name="AutoName1225">#REF!</definedName>
    <definedName name="AutoName1226">#REF!</definedName>
    <definedName name="AutoName1227">#REF!</definedName>
    <definedName name="AutoName1228">#REF!</definedName>
    <definedName name="AutoName1229">#REF!</definedName>
    <definedName name="AutoName123">#REF!</definedName>
    <definedName name="AutoName1230">#REF!</definedName>
    <definedName name="AutoName1231">#REF!</definedName>
    <definedName name="AutoName1232">#REF!</definedName>
    <definedName name="AutoName1233">#REF!</definedName>
    <definedName name="AutoName1234">#REF!</definedName>
    <definedName name="AutoName1235">#REF!</definedName>
    <definedName name="AutoName1236">#REF!</definedName>
    <definedName name="AutoName1237">#REF!</definedName>
    <definedName name="AutoName1238">#REF!</definedName>
    <definedName name="AutoName1239">#REF!</definedName>
    <definedName name="AutoName124">#REF!</definedName>
    <definedName name="AutoName1240">#REF!</definedName>
    <definedName name="AutoName1241">#REF!</definedName>
    <definedName name="AutoName1242">#REF!</definedName>
    <definedName name="AutoName1243">#REF!</definedName>
    <definedName name="AutoName1244">#REF!</definedName>
    <definedName name="AutoName1245">#REF!</definedName>
    <definedName name="AutoName1246">#REF!</definedName>
    <definedName name="AutoName1247">#REF!</definedName>
    <definedName name="AutoName1248">#REF!</definedName>
    <definedName name="AutoName1249">#REF!</definedName>
    <definedName name="AutoName125">#REF!</definedName>
    <definedName name="AutoName1250">#REF!</definedName>
    <definedName name="AutoName1251">#REF!</definedName>
    <definedName name="AutoName1252">#REF!</definedName>
    <definedName name="AutoName1253">#REF!</definedName>
    <definedName name="AutoName1254">#REF!</definedName>
    <definedName name="AutoName1255">#REF!</definedName>
    <definedName name="AutoName1256">#REF!</definedName>
    <definedName name="AutoName1257">#REF!</definedName>
    <definedName name="AutoName1258">#REF!</definedName>
    <definedName name="AutoName1259">#REF!</definedName>
    <definedName name="AutoName126">#REF!</definedName>
    <definedName name="AutoName1260">#REF!</definedName>
    <definedName name="AutoName1261">#REF!</definedName>
    <definedName name="AutoName1262">#REF!</definedName>
    <definedName name="AutoName1263">#REF!</definedName>
    <definedName name="AutoName1264">#REF!</definedName>
    <definedName name="AutoName1265">#REF!</definedName>
    <definedName name="AutoName1266">#REF!</definedName>
    <definedName name="AutoName1267">#REF!</definedName>
    <definedName name="AutoName1268">#REF!</definedName>
    <definedName name="AutoName1269">#REF!</definedName>
    <definedName name="AutoName127">#REF!</definedName>
    <definedName name="AutoName1270">#REF!</definedName>
    <definedName name="AutoName1271">#REF!</definedName>
    <definedName name="AutoName1272">#REF!</definedName>
    <definedName name="AutoName1273">#REF!</definedName>
    <definedName name="AutoName1274">#REF!</definedName>
    <definedName name="AutoName1275">#REF!</definedName>
    <definedName name="AutoName1276">#REF!</definedName>
    <definedName name="AutoName1277">#REF!</definedName>
    <definedName name="AutoName1278">#REF!</definedName>
    <definedName name="AutoName1279">#REF!</definedName>
    <definedName name="AutoName128">#REF!</definedName>
    <definedName name="AutoName1280">#REF!</definedName>
    <definedName name="AutoName1281">#REF!</definedName>
    <definedName name="AutoName1282">#REF!</definedName>
    <definedName name="AutoName1283">#REF!</definedName>
    <definedName name="AutoName1284">#REF!</definedName>
    <definedName name="AutoName1285">#REF!</definedName>
    <definedName name="AutoName1286">#REF!</definedName>
    <definedName name="AutoName1287">#REF!</definedName>
    <definedName name="AutoName1288">#REF!</definedName>
    <definedName name="AutoName1289">#REF!</definedName>
    <definedName name="AutoName129">#REF!</definedName>
    <definedName name="AutoName1290">#REF!</definedName>
    <definedName name="AutoName1291">#REF!</definedName>
    <definedName name="AutoName1292">#REF!</definedName>
    <definedName name="AutoName1293">#REF!</definedName>
    <definedName name="AutoName1294">#REF!</definedName>
    <definedName name="AutoName1295">#REF!</definedName>
    <definedName name="AutoName1296">#REF!</definedName>
    <definedName name="AutoName1297">#REF!</definedName>
    <definedName name="AutoName1298">#REF!</definedName>
    <definedName name="AutoName1299">#REF!</definedName>
    <definedName name="AutoName13">#REF!</definedName>
    <definedName name="AutoName130">#REF!</definedName>
    <definedName name="AutoName1300">#REF!</definedName>
    <definedName name="AutoName1301">#REF!</definedName>
    <definedName name="AutoName1302">#REF!</definedName>
    <definedName name="AutoName1303">#REF!</definedName>
    <definedName name="AutoName1304">#REF!</definedName>
    <definedName name="AutoName1305">#REF!</definedName>
    <definedName name="AutoName131">#REF!</definedName>
    <definedName name="AutoName132">#REF!</definedName>
    <definedName name="AutoName1328">#REF!</definedName>
    <definedName name="AutoName1329">#REF!</definedName>
    <definedName name="AutoName133">#REF!</definedName>
    <definedName name="AutoName1330">#REF!</definedName>
    <definedName name="AutoName1331">#REF!</definedName>
    <definedName name="AutoName1332">#REF!</definedName>
    <definedName name="AutoName1333">#REF!</definedName>
    <definedName name="AutoName1334">#REF!</definedName>
    <definedName name="AutoName1335">#REF!</definedName>
    <definedName name="AutoName1336">#REF!</definedName>
    <definedName name="AutoName1337">#REF!</definedName>
    <definedName name="AutoName1338">#REF!</definedName>
    <definedName name="AutoName1339">#REF!</definedName>
    <definedName name="AutoName134">#REF!</definedName>
    <definedName name="AutoName1340">#REF!</definedName>
    <definedName name="AutoName1341">#REF!</definedName>
    <definedName name="AutoName1342">#REF!</definedName>
    <definedName name="AutoName1343">#REF!</definedName>
    <definedName name="AutoName1344">#REF!</definedName>
    <definedName name="AutoName1345">#REF!</definedName>
    <definedName name="AutoName1346">#REF!</definedName>
    <definedName name="AutoName1347">#REF!</definedName>
    <definedName name="AutoName1348">#REF!</definedName>
    <definedName name="AutoName1349">#REF!</definedName>
    <definedName name="AutoName135">#REF!</definedName>
    <definedName name="AutoName1350">#REF!</definedName>
    <definedName name="AutoName1351">#REF!</definedName>
    <definedName name="AutoName1352">#REF!</definedName>
    <definedName name="AutoName1353">#REF!</definedName>
    <definedName name="AutoName1354">#REF!</definedName>
    <definedName name="AutoName1355">#REF!</definedName>
    <definedName name="AutoName1356">#REF!</definedName>
    <definedName name="AutoName1357">#REF!</definedName>
    <definedName name="AutoName1358">#REF!</definedName>
    <definedName name="AutoName1359">#REF!</definedName>
    <definedName name="AutoName136">#REF!</definedName>
    <definedName name="AutoName1360">#REF!</definedName>
    <definedName name="AutoName1361">#REF!</definedName>
    <definedName name="AutoName1362">#REF!</definedName>
    <definedName name="AutoName1363">#REF!</definedName>
    <definedName name="AutoName1364">#REF!</definedName>
    <definedName name="AutoName1365">#REF!</definedName>
    <definedName name="AutoName1366">#REF!</definedName>
    <definedName name="AutoName1367">#REF!</definedName>
    <definedName name="AutoName1368">#REF!</definedName>
    <definedName name="AutoName1369">#REF!</definedName>
    <definedName name="AutoName137">#REF!</definedName>
    <definedName name="AutoName1370">#REF!</definedName>
    <definedName name="AutoName1371">#REF!</definedName>
    <definedName name="AutoName1372">#REF!</definedName>
    <definedName name="AutoName1373">#REF!</definedName>
    <definedName name="AutoName1374">#REF!</definedName>
    <definedName name="AutoName1375">#REF!</definedName>
    <definedName name="AutoName1376">#REF!</definedName>
    <definedName name="AutoName1377">#REF!</definedName>
    <definedName name="AutoName1378">#REF!</definedName>
    <definedName name="AutoName1379">#REF!</definedName>
    <definedName name="AutoName138">#REF!</definedName>
    <definedName name="AutoName1380">#REF!</definedName>
    <definedName name="AutoName1381">#REF!</definedName>
    <definedName name="AutoName1382">#REF!</definedName>
    <definedName name="AutoName1383">#REF!</definedName>
    <definedName name="AutoName1384">#REF!</definedName>
    <definedName name="AutoName1385">#REF!</definedName>
    <definedName name="AutoName1386">#REF!</definedName>
    <definedName name="AutoName1387">#REF!</definedName>
    <definedName name="AutoName1388">#REF!</definedName>
    <definedName name="AutoName1389">#REF!</definedName>
    <definedName name="AutoName139">#REF!</definedName>
    <definedName name="AutoName1390">#REF!</definedName>
    <definedName name="AutoName1391">#REF!</definedName>
    <definedName name="AutoName1392">#REF!</definedName>
    <definedName name="AutoName1393">#REF!</definedName>
    <definedName name="AutoName1394">#REF!</definedName>
    <definedName name="AutoName1395">#REF!</definedName>
    <definedName name="AutoName1396">#REF!</definedName>
    <definedName name="AutoName1397">#REF!</definedName>
    <definedName name="AutoName1398">#REF!</definedName>
    <definedName name="AutoName1399">#REF!</definedName>
    <definedName name="AutoName14">#REF!</definedName>
    <definedName name="AutoName140">#REF!</definedName>
    <definedName name="AutoName1400">#REF!</definedName>
    <definedName name="AutoName1401">#REF!</definedName>
    <definedName name="AutoName1402">#REF!</definedName>
    <definedName name="AutoName1403">#REF!</definedName>
    <definedName name="AutoName1404">#REF!</definedName>
    <definedName name="AutoName1405">#REF!</definedName>
    <definedName name="AutoName1406">#REF!</definedName>
    <definedName name="AutoName1407">#REF!</definedName>
    <definedName name="AutoName1408">#REF!</definedName>
    <definedName name="AutoName1409">#REF!</definedName>
    <definedName name="AutoName141">#REF!</definedName>
    <definedName name="AutoName1410">#REF!</definedName>
    <definedName name="AutoName1411">#REF!</definedName>
    <definedName name="AutoName1412">#REF!</definedName>
    <definedName name="AutoName1413">#REF!</definedName>
    <definedName name="AutoName1414">#REF!</definedName>
    <definedName name="AutoName1415">#REF!</definedName>
    <definedName name="AutoName1416">#REF!</definedName>
    <definedName name="AutoName1417">#REF!</definedName>
    <definedName name="AutoName1418">#REF!</definedName>
    <definedName name="AutoName1419">#REF!</definedName>
    <definedName name="AutoName142">#REF!</definedName>
    <definedName name="AutoName1420">#REF!</definedName>
    <definedName name="AutoName1421">#REF!</definedName>
    <definedName name="AutoName1422">#REF!</definedName>
    <definedName name="AutoName1423">#REF!</definedName>
    <definedName name="AutoName1424">#REF!</definedName>
    <definedName name="AutoName1425">#REF!</definedName>
    <definedName name="AutoName1426">#REF!</definedName>
    <definedName name="AutoName1427">#REF!</definedName>
    <definedName name="AutoName1428">#REF!</definedName>
    <definedName name="AutoName1429">#REF!</definedName>
    <definedName name="AutoName143">#REF!</definedName>
    <definedName name="AutoName1430">#REF!</definedName>
    <definedName name="AutoName1431">#REF!</definedName>
    <definedName name="AutoName1432">#REF!</definedName>
    <definedName name="AutoName1433">#REF!</definedName>
    <definedName name="AutoName1434">#REF!</definedName>
    <definedName name="AutoName1435">#REF!</definedName>
    <definedName name="AutoName1436">#REF!</definedName>
    <definedName name="AutoName1437">#REF!</definedName>
    <definedName name="AutoName1438">#REF!</definedName>
    <definedName name="AutoName1439">#REF!</definedName>
    <definedName name="AutoName144">#REF!</definedName>
    <definedName name="AutoName1440">#REF!</definedName>
    <definedName name="AutoName1441">#REF!</definedName>
    <definedName name="AutoName1442">#REF!</definedName>
    <definedName name="AutoName1443">#REF!</definedName>
    <definedName name="AutoName1444">#REF!</definedName>
    <definedName name="AutoName1445">#REF!</definedName>
    <definedName name="AutoName1446">#REF!</definedName>
    <definedName name="AutoName1447">#REF!</definedName>
    <definedName name="AutoName1448">#REF!</definedName>
    <definedName name="AutoName1449">#REF!</definedName>
    <definedName name="AutoName145">#REF!</definedName>
    <definedName name="AutoName1450">#REF!</definedName>
    <definedName name="AutoName1451">#REF!</definedName>
    <definedName name="AutoName1452">#REF!</definedName>
    <definedName name="AutoName1453">#REF!</definedName>
    <definedName name="AutoName1454">#REF!</definedName>
    <definedName name="AutoName1455">#REF!</definedName>
    <definedName name="AutoName1456">#REF!</definedName>
    <definedName name="AutoName1457">#REF!</definedName>
    <definedName name="AutoName1458">#REF!</definedName>
    <definedName name="AutoName1459">#REF!</definedName>
    <definedName name="AutoName146">#REF!</definedName>
    <definedName name="AutoName1460">#REF!</definedName>
    <definedName name="AutoName1461">#REF!</definedName>
    <definedName name="AutoName1462">#REF!</definedName>
    <definedName name="AutoName1463">#REF!</definedName>
    <definedName name="AutoName1464">#REF!</definedName>
    <definedName name="AutoName1465">#REF!</definedName>
    <definedName name="AutoName1466">#REF!</definedName>
    <definedName name="AutoName1467">#REF!</definedName>
    <definedName name="AutoName1468">#REF!</definedName>
    <definedName name="AutoName1469">#REF!</definedName>
    <definedName name="AutoName147">#REF!</definedName>
    <definedName name="AutoName1470">#REF!</definedName>
    <definedName name="AutoName1471">#REF!</definedName>
    <definedName name="AutoName1472">#REF!</definedName>
    <definedName name="AutoName1473">#REF!</definedName>
    <definedName name="AutoName1474">#REF!</definedName>
    <definedName name="AutoName1475">#REF!</definedName>
    <definedName name="AutoName1476">#REF!</definedName>
    <definedName name="AutoName1477">#REF!</definedName>
    <definedName name="AutoName1478">#REF!</definedName>
    <definedName name="AutoName1479">#REF!</definedName>
    <definedName name="AutoName148">#REF!</definedName>
    <definedName name="AutoName1480">#REF!</definedName>
    <definedName name="AutoName1481">#REF!</definedName>
    <definedName name="AutoName1482">#REF!</definedName>
    <definedName name="AutoName1483">#REF!</definedName>
    <definedName name="AutoName1484">#REF!</definedName>
    <definedName name="AutoName1485">#REF!</definedName>
    <definedName name="AutoName1486">#REF!</definedName>
    <definedName name="AutoName1487">#REF!</definedName>
    <definedName name="AutoName1488">#REF!</definedName>
    <definedName name="AutoName1489">#REF!</definedName>
    <definedName name="AutoName149">#REF!</definedName>
    <definedName name="AutoName1490">#REF!</definedName>
    <definedName name="AutoName1491">#REF!</definedName>
    <definedName name="AutoName1492">#REF!</definedName>
    <definedName name="AutoName1493">#REF!</definedName>
    <definedName name="AutoName1494">#REF!</definedName>
    <definedName name="AutoName1495">#REF!</definedName>
    <definedName name="AutoName1496">#REF!</definedName>
    <definedName name="AutoName1497">#REF!</definedName>
    <definedName name="AutoName1498">#REF!</definedName>
    <definedName name="AutoName1499">#REF!</definedName>
    <definedName name="AutoName15">#REF!</definedName>
    <definedName name="AutoName150">#REF!</definedName>
    <definedName name="AutoName1500">#REF!</definedName>
    <definedName name="AutoName1501">#REF!</definedName>
    <definedName name="AutoName1502">#REF!</definedName>
    <definedName name="AutoName1503">#REF!</definedName>
    <definedName name="AutoName1504">#REF!</definedName>
    <definedName name="AutoName1505">#REF!</definedName>
    <definedName name="AutoName1506">#REF!</definedName>
    <definedName name="AutoName1507">#REF!</definedName>
    <definedName name="AutoName1508">#REF!</definedName>
    <definedName name="AutoName1509">#REF!</definedName>
    <definedName name="AutoName151">#REF!</definedName>
    <definedName name="AutoName1510">#REF!</definedName>
    <definedName name="AutoName1511">#REF!</definedName>
    <definedName name="AutoName1512">#REF!</definedName>
    <definedName name="AutoName1513">#REF!</definedName>
    <definedName name="AutoName1514">#REF!</definedName>
    <definedName name="AutoName1515">#REF!</definedName>
    <definedName name="AutoName1516">#REF!</definedName>
    <definedName name="AutoName1517">#REF!</definedName>
    <definedName name="AutoName1518">#REF!</definedName>
    <definedName name="AutoName1519">#REF!</definedName>
    <definedName name="AutoName152">#REF!</definedName>
    <definedName name="AutoName1520">#REF!</definedName>
    <definedName name="AutoName1521">#REF!</definedName>
    <definedName name="AutoName1522">#REF!</definedName>
    <definedName name="AutoName1523">#REF!</definedName>
    <definedName name="AutoName1524">#REF!</definedName>
    <definedName name="AutoName1525">#REF!</definedName>
    <definedName name="AutoName1526">#REF!</definedName>
    <definedName name="AutoName1527">#REF!</definedName>
    <definedName name="AutoName1528">#REF!</definedName>
    <definedName name="AutoName1529">#REF!</definedName>
    <definedName name="AutoName153">#REF!</definedName>
    <definedName name="AutoName1530">#REF!</definedName>
    <definedName name="AutoName1531">#REF!</definedName>
    <definedName name="AutoName1532">#REF!</definedName>
    <definedName name="AutoName1533">#REF!</definedName>
    <definedName name="AutoName1534">#REF!</definedName>
    <definedName name="AutoName1535">#REF!</definedName>
    <definedName name="AutoName1536">#REF!</definedName>
    <definedName name="AutoName1537">#REF!</definedName>
    <definedName name="AutoName1538">#REF!</definedName>
    <definedName name="AutoName1539">#REF!</definedName>
    <definedName name="AutoName154">#REF!</definedName>
    <definedName name="AutoName1540">#REF!</definedName>
    <definedName name="AutoName1541">#REF!</definedName>
    <definedName name="AutoName1542">#REF!</definedName>
    <definedName name="AutoName1543">#REF!</definedName>
    <definedName name="AutoName1544">#REF!</definedName>
    <definedName name="AutoName1545">#REF!</definedName>
    <definedName name="AutoName1546">#REF!</definedName>
    <definedName name="AutoName1547">#REF!</definedName>
    <definedName name="AutoName1548">#REF!</definedName>
    <definedName name="AutoName1549">#REF!</definedName>
    <definedName name="AutoName155">#REF!</definedName>
    <definedName name="AutoName1550">#REF!</definedName>
    <definedName name="AutoName1551">#REF!</definedName>
    <definedName name="AutoName1552">#REF!</definedName>
    <definedName name="AutoName1553">#REF!</definedName>
    <definedName name="AutoName1554">#REF!</definedName>
    <definedName name="AutoName1555">#REF!</definedName>
    <definedName name="AutoName1556">#REF!</definedName>
    <definedName name="AutoName1557">#REF!</definedName>
    <definedName name="AutoName1558">#REF!</definedName>
    <definedName name="AutoName1559">#REF!</definedName>
    <definedName name="AutoName156">#REF!</definedName>
    <definedName name="AutoName1560">#REF!</definedName>
    <definedName name="AutoName1561">#REF!</definedName>
    <definedName name="AutoName1562">#REF!</definedName>
    <definedName name="AutoName1563">#REF!</definedName>
    <definedName name="AutoName1564">#REF!</definedName>
    <definedName name="AutoName1565">#REF!</definedName>
    <definedName name="AutoName1566">#REF!</definedName>
    <definedName name="AutoName1567">#REF!</definedName>
    <definedName name="AutoName1568">#REF!</definedName>
    <definedName name="AutoName1569">#REF!</definedName>
    <definedName name="AutoName157">#REF!</definedName>
    <definedName name="AutoName1570">#REF!</definedName>
    <definedName name="AutoName1571">#REF!</definedName>
    <definedName name="AutoName1572">#REF!</definedName>
    <definedName name="AutoName1573">#REF!</definedName>
    <definedName name="AutoName1574">#REF!</definedName>
    <definedName name="AutoName1575">#REF!</definedName>
    <definedName name="AutoName1576">#REF!</definedName>
    <definedName name="AutoName1577">#REF!</definedName>
    <definedName name="AutoName1578">#REF!</definedName>
    <definedName name="AutoName1579">#REF!</definedName>
    <definedName name="AutoName158">#REF!</definedName>
    <definedName name="AutoName1580">#REF!</definedName>
    <definedName name="AutoName1581">#REF!</definedName>
    <definedName name="AutoName1582">#REF!</definedName>
    <definedName name="AutoName1583">#REF!</definedName>
    <definedName name="AutoName1584">#REF!</definedName>
    <definedName name="AutoName1585">#REF!</definedName>
    <definedName name="AutoName1586">#REF!</definedName>
    <definedName name="AutoName1587">#REF!</definedName>
    <definedName name="AutoName1588">#REF!</definedName>
    <definedName name="AutoName1589">#REF!</definedName>
    <definedName name="AutoName159">#REF!</definedName>
    <definedName name="AutoName1590">#REF!</definedName>
    <definedName name="AutoName1591">#REF!</definedName>
    <definedName name="AutoName1592">#REF!</definedName>
    <definedName name="AutoName1593">#REF!</definedName>
    <definedName name="AutoName1594">#REF!</definedName>
    <definedName name="AutoName1595">#REF!</definedName>
    <definedName name="AutoName1596">#REF!</definedName>
    <definedName name="AutoName1597">#REF!</definedName>
    <definedName name="AutoName1598">#REF!</definedName>
    <definedName name="AutoName1599">#REF!</definedName>
    <definedName name="AutoName16">#REF!</definedName>
    <definedName name="AutoName160">#REF!</definedName>
    <definedName name="AutoName1600">#REF!</definedName>
    <definedName name="AutoName1601">#REF!</definedName>
    <definedName name="AutoName1602">#REF!</definedName>
    <definedName name="AutoName1603">#REF!</definedName>
    <definedName name="AutoName1604">#REF!</definedName>
    <definedName name="AutoName1605">#REF!</definedName>
    <definedName name="AutoName1606">#REF!</definedName>
    <definedName name="AutoName1607">#REF!</definedName>
    <definedName name="AutoName1608">#REF!</definedName>
    <definedName name="AutoName1609">#REF!</definedName>
    <definedName name="AutoName161">#REF!</definedName>
    <definedName name="AutoName1610">#REF!</definedName>
    <definedName name="AutoName1611">#REF!</definedName>
    <definedName name="AutoName1612">#REF!</definedName>
    <definedName name="AutoName1613">#REF!</definedName>
    <definedName name="AutoName1614">#REF!</definedName>
    <definedName name="AutoName1615">#REF!</definedName>
    <definedName name="AutoName1616">#REF!</definedName>
    <definedName name="AutoName1617">#REF!</definedName>
    <definedName name="AutoName1618">#REF!</definedName>
    <definedName name="AutoName1619">#REF!</definedName>
    <definedName name="AutoName162">#REF!</definedName>
    <definedName name="AutoName1620">#REF!</definedName>
    <definedName name="AutoName1621">#REF!</definedName>
    <definedName name="AutoName1622">#REF!</definedName>
    <definedName name="AutoName1623">#REF!</definedName>
    <definedName name="AutoName1624">#REF!</definedName>
    <definedName name="AutoName1625">#REF!</definedName>
    <definedName name="AutoName1626">#REF!</definedName>
    <definedName name="AutoName1627">#REF!</definedName>
    <definedName name="AutoName1628">#REF!</definedName>
    <definedName name="AutoName1629">#REF!</definedName>
    <definedName name="AutoName163">#REF!</definedName>
    <definedName name="AutoName1630">#REF!</definedName>
    <definedName name="AutoName1631">#REF!</definedName>
    <definedName name="AutoName1632">#REF!</definedName>
    <definedName name="AutoName1633">#REF!</definedName>
    <definedName name="AutoName1634">#REF!</definedName>
    <definedName name="AutoName1635">#REF!</definedName>
    <definedName name="AutoName1636">#REF!</definedName>
    <definedName name="AutoName1637">#REF!</definedName>
    <definedName name="AutoName1638">#REF!</definedName>
    <definedName name="AutoName1639">#REF!</definedName>
    <definedName name="AutoName164">#REF!</definedName>
    <definedName name="AutoName1640">#REF!</definedName>
    <definedName name="AutoName1641">#REF!</definedName>
    <definedName name="AutoName1642">#REF!</definedName>
    <definedName name="AutoName1643">#REF!</definedName>
    <definedName name="AutoName1644">#REF!</definedName>
    <definedName name="AutoName1645">#REF!</definedName>
    <definedName name="AutoName1646">#REF!</definedName>
    <definedName name="AutoName1647">#REF!</definedName>
    <definedName name="AutoName1648">#REF!</definedName>
    <definedName name="AutoName1649">#REF!</definedName>
    <definedName name="AutoName165">#REF!</definedName>
    <definedName name="AutoName1650">#REF!</definedName>
    <definedName name="AutoName1651">#REF!</definedName>
    <definedName name="AutoName1652">#REF!</definedName>
    <definedName name="AutoName1653">#REF!</definedName>
    <definedName name="AutoName1654">#REF!</definedName>
    <definedName name="AutoName1655">#REF!</definedName>
    <definedName name="AutoName1656">#REF!</definedName>
    <definedName name="AutoName1657">#REF!</definedName>
    <definedName name="AutoName1658">#REF!</definedName>
    <definedName name="AutoName1659">#REF!</definedName>
    <definedName name="AutoName166">#REF!</definedName>
    <definedName name="AutoName1660">#REF!</definedName>
    <definedName name="AutoName1661">#REF!</definedName>
    <definedName name="AutoName1662">#REF!</definedName>
    <definedName name="AutoName1663">#REF!</definedName>
    <definedName name="AutoName1664">#REF!</definedName>
    <definedName name="AutoName1665">#REF!</definedName>
    <definedName name="AutoName1666">#REF!</definedName>
    <definedName name="AutoName1667">#REF!</definedName>
    <definedName name="AutoName1668">#REF!</definedName>
    <definedName name="AutoName1669">#REF!</definedName>
    <definedName name="AutoName167">#REF!</definedName>
    <definedName name="AutoName1670">#REF!</definedName>
    <definedName name="AutoName1671">#REF!</definedName>
    <definedName name="AutoName1672">#REF!</definedName>
    <definedName name="AutoName1673">#REF!</definedName>
    <definedName name="AutoName1674">#REF!</definedName>
    <definedName name="AutoName1675">#REF!</definedName>
    <definedName name="AutoName1676">#REF!</definedName>
    <definedName name="AutoName1677">#REF!</definedName>
    <definedName name="AutoName1678">#REF!</definedName>
    <definedName name="AutoName1679">#REF!</definedName>
    <definedName name="AutoName168">#REF!</definedName>
    <definedName name="AutoName1680">#REF!</definedName>
    <definedName name="AutoName1681">#REF!</definedName>
    <definedName name="AutoName1682">#REF!</definedName>
    <definedName name="AutoName1683">#REF!</definedName>
    <definedName name="AutoName1684">#REF!</definedName>
    <definedName name="AutoName1685">#REF!</definedName>
    <definedName name="AutoName1686">#REF!</definedName>
    <definedName name="AutoName169">#REF!</definedName>
    <definedName name="AutoName17">#REF!</definedName>
    <definedName name="AutoName170">#REF!</definedName>
    <definedName name="AutoName171">#REF!</definedName>
    <definedName name="AutoName172">#REF!</definedName>
    <definedName name="AutoName173">#REF!</definedName>
    <definedName name="AutoName174">#REF!</definedName>
    <definedName name="AutoName175">#REF!</definedName>
    <definedName name="AutoName176">#REF!</definedName>
    <definedName name="AutoName177">#REF!</definedName>
    <definedName name="AutoName178">#REF!</definedName>
    <definedName name="AutoName179">#REF!</definedName>
    <definedName name="AutoName1792">#REF!</definedName>
    <definedName name="AutoName1794">#REF!</definedName>
    <definedName name="AutoName1797">#REF!</definedName>
    <definedName name="AutoName1798">#REF!</definedName>
    <definedName name="AutoName1799">#REF!</definedName>
    <definedName name="AutoName18">#REF!</definedName>
    <definedName name="AutoName180">#REF!</definedName>
    <definedName name="AutoName1800">#REF!</definedName>
    <definedName name="AutoName1801">#REF!</definedName>
    <definedName name="AutoName1802">#REF!</definedName>
    <definedName name="AutoName1803">#REF!</definedName>
    <definedName name="AutoName1804">#REF!</definedName>
    <definedName name="AutoName181">#REF!</definedName>
    <definedName name="AutoName1811">#REF!</definedName>
    <definedName name="AutoName1812">#REF!</definedName>
    <definedName name="AutoName1813">#REF!</definedName>
    <definedName name="AutoName1814">#REF!</definedName>
    <definedName name="AutoName1815">#REF!</definedName>
    <definedName name="AutoName1816">#REF!</definedName>
    <definedName name="AutoName1817">#REF!</definedName>
    <definedName name="AutoName1818">#REF!</definedName>
    <definedName name="AutoName1819">#REF!</definedName>
    <definedName name="AutoName182">#REF!</definedName>
    <definedName name="AutoName1820">#REF!</definedName>
    <definedName name="AutoName1821">#REF!</definedName>
    <definedName name="AutoName1822">#REF!</definedName>
    <definedName name="AutoName1823">#REF!</definedName>
    <definedName name="AutoName1824">#REF!</definedName>
    <definedName name="AutoName1825">#REF!</definedName>
    <definedName name="AutoName1826">#REF!</definedName>
    <definedName name="AutoName1827">#REF!</definedName>
    <definedName name="AutoName1828">#REF!</definedName>
    <definedName name="AutoName1829">#REF!</definedName>
    <definedName name="AutoName183">#REF!</definedName>
    <definedName name="AutoName1830">#REF!</definedName>
    <definedName name="AutoName1831">#REF!</definedName>
    <definedName name="AutoName1832">#REF!</definedName>
    <definedName name="AutoName1833">#REF!</definedName>
    <definedName name="AutoName1834">#REF!</definedName>
    <definedName name="AutoName1835">#REF!</definedName>
    <definedName name="AutoName1836">#REF!</definedName>
    <definedName name="AutoName1837">#REF!</definedName>
    <definedName name="AutoName1838">#REF!</definedName>
    <definedName name="AutoName1839">#REF!</definedName>
    <definedName name="AutoName184">#REF!</definedName>
    <definedName name="AutoName1840">#REF!</definedName>
    <definedName name="AutoName1841">#REF!</definedName>
    <definedName name="AutoName1842">#REF!</definedName>
    <definedName name="AutoName1843">#REF!</definedName>
    <definedName name="AutoName1844">#REF!</definedName>
    <definedName name="AutoName1845">#REF!</definedName>
    <definedName name="AutoName1846">#REF!</definedName>
    <definedName name="AutoName1847">#REF!</definedName>
    <definedName name="AutoName1848">#REF!</definedName>
    <definedName name="AutoName1849">#REF!</definedName>
    <definedName name="AutoName185">#REF!</definedName>
    <definedName name="AutoName1850">#REF!</definedName>
    <definedName name="AutoName1851">#REF!</definedName>
    <definedName name="AutoName1852">#REF!</definedName>
    <definedName name="AutoName186">#REF!</definedName>
    <definedName name="AutoName187">#REF!</definedName>
    <definedName name="AutoName1874">#REF!</definedName>
    <definedName name="AutoName1875">#REF!</definedName>
    <definedName name="AutoName1876">#REF!</definedName>
    <definedName name="AutoName1877">#REF!</definedName>
    <definedName name="AutoName1878">#REF!</definedName>
    <definedName name="AutoName1879">#REF!</definedName>
    <definedName name="AutoName188">#REF!</definedName>
    <definedName name="AutoName1880">#REF!</definedName>
    <definedName name="AutoName1881">#REF!</definedName>
    <definedName name="AutoName1882">#REF!</definedName>
    <definedName name="AutoName1883">#REF!</definedName>
    <definedName name="AutoName1884">#REF!</definedName>
    <definedName name="AutoName1885">#REF!</definedName>
    <definedName name="AutoName1886">#REF!</definedName>
    <definedName name="AutoName1887">#REF!</definedName>
    <definedName name="AutoName1888">#REF!</definedName>
    <definedName name="AutoName1889">#REF!</definedName>
    <definedName name="AutoName189">#REF!</definedName>
    <definedName name="AutoName1890">#REF!</definedName>
    <definedName name="AutoName1891">#REF!</definedName>
    <definedName name="AutoName1892">#REF!</definedName>
    <definedName name="AutoName1893">#REF!</definedName>
    <definedName name="AutoName1894">#REF!</definedName>
    <definedName name="AutoName1895">#REF!</definedName>
    <definedName name="AutoName1896">#REF!</definedName>
    <definedName name="AutoName1897">#REF!</definedName>
    <definedName name="AutoName1898">#REF!</definedName>
    <definedName name="AutoName1899">#REF!</definedName>
    <definedName name="AutoName19">#REF!</definedName>
    <definedName name="AutoName190">#REF!</definedName>
    <definedName name="AutoName1900">#REF!</definedName>
    <definedName name="AutoName1904">#REF!</definedName>
    <definedName name="AutoName1905">#REF!</definedName>
    <definedName name="AutoName1906">#REF!</definedName>
    <definedName name="AutoName1907">#REF!</definedName>
    <definedName name="AutoName1908">#REF!</definedName>
    <definedName name="AutoName191">#REF!</definedName>
    <definedName name="AutoName1913">#REF!</definedName>
    <definedName name="AutoName1914">#REF!</definedName>
    <definedName name="AutoName1915">#REF!</definedName>
    <definedName name="AutoName1918">#REF!</definedName>
    <definedName name="AutoName1919">#REF!</definedName>
    <definedName name="AutoName192">#REF!</definedName>
    <definedName name="AutoName1920">#REF!</definedName>
    <definedName name="AutoName1921">#REF!</definedName>
    <definedName name="AutoName1922">#REF!</definedName>
    <definedName name="AutoName1927">#REF!</definedName>
    <definedName name="AutoName1928">#REF!</definedName>
    <definedName name="AutoName1929">#REF!</definedName>
    <definedName name="AutoName193">#REF!</definedName>
    <definedName name="AutoName1933">#REF!</definedName>
    <definedName name="AutoName1934">#REF!</definedName>
    <definedName name="AutoName1935">#REF!</definedName>
    <definedName name="AutoName1936">#REF!</definedName>
    <definedName name="AutoName1937">#REF!</definedName>
    <definedName name="AutoName1938">#REF!</definedName>
    <definedName name="AutoName1939">#REF!</definedName>
    <definedName name="AutoName194">#REF!</definedName>
    <definedName name="AutoName1940">#REF!</definedName>
    <definedName name="AutoName1941">#REF!</definedName>
    <definedName name="AutoName1942">#REF!</definedName>
    <definedName name="AutoName1943">#REF!</definedName>
    <definedName name="AutoName1944">#REF!</definedName>
    <definedName name="AutoName1945">#REF!</definedName>
    <definedName name="AutoName1946">#REF!</definedName>
    <definedName name="AutoName1947">#REF!</definedName>
    <definedName name="AutoName1948">#REF!</definedName>
    <definedName name="AutoName1949">#REF!</definedName>
    <definedName name="AutoName195">#REF!</definedName>
    <definedName name="AutoName1950">#REF!</definedName>
    <definedName name="AutoName1951">#REF!</definedName>
    <definedName name="AutoName1952">#REF!</definedName>
    <definedName name="AutoName1953">#REF!</definedName>
    <definedName name="AutoName1954">#REF!</definedName>
    <definedName name="AutoName1955">#REF!</definedName>
    <definedName name="AutoName1956">#REF!</definedName>
    <definedName name="AutoName1957">#REF!</definedName>
    <definedName name="AutoName1959">#REF!</definedName>
    <definedName name="AutoName196">#REF!</definedName>
    <definedName name="AutoName1960">#REF!</definedName>
    <definedName name="AutoName1961">#REF!</definedName>
    <definedName name="AutoName1962">#REF!</definedName>
    <definedName name="AutoName1968">#REF!</definedName>
    <definedName name="AutoName1969">#REF!</definedName>
    <definedName name="AutoName197">#REF!</definedName>
    <definedName name="AutoName1970">#REF!</definedName>
    <definedName name="AutoName1971">#REF!</definedName>
    <definedName name="AutoName1972">#REF!</definedName>
    <definedName name="AutoName1973">#REF!</definedName>
    <definedName name="AutoName1974">#REF!</definedName>
    <definedName name="AutoName1975">#REF!</definedName>
    <definedName name="AutoName1976">#REF!</definedName>
    <definedName name="AutoName1977">#REF!</definedName>
    <definedName name="AutoName1978">#REF!</definedName>
    <definedName name="AutoName1979">#REF!</definedName>
    <definedName name="AutoName198">#REF!</definedName>
    <definedName name="AutoName1980">#REF!</definedName>
    <definedName name="AutoName1981">#REF!</definedName>
    <definedName name="AutoName1982">#REF!</definedName>
    <definedName name="AutoName1983">#REF!</definedName>
    <definedName name="AutoName1984">#REF!</definedName>
    <definedName name="AutoName1985">#REF!</definedName>
    <definedName name="AutoName1986">#REF!</definedName>
    <definedName name="AutoName1987">#REF!</definedName>
    <definedName name="AutoName1988">#REF!</definedName>
    <definedName name="AutoName1989">#REF!</definedName>
    <definedName name="AutoName199">#REF!</definedName>
    <definedName name="AutoName1990">#REF!</definedName>
    <definedName name="AutoName1991">#REF!</definedName>
    <definedName name="AutoName1992">#REF!</definedName>
    <definedName name="AutoName1993">#REF!</definedName>
    <definedName name="AutoName1994">#REF!</definedName>
    <definedName name="AutoName1995">#REF!</definedName>
    <definedName name="AutoName1996">#REF!</definedName>
    <definedName name="AutoName1997">#REF!</definedName>
    <definedName name="AutoName1998">#REF!</definedName>
    <definedName name="AutoName1999">#REF!</definedName>
    <definedName name="AutoName2">#REF!</definedName>
    <definedName name="AutoName20">#REF!</definedName>
    <definedName name="AutoName200">#REF!</definedName>
    <definedName name="AutoName2000">#REF!</definedName>
    <definedName name="AutoName2001">#REF!</definedName>
    <definedName name="AutoName2009">#REF!</definedName>
    <definedName name="AutoName201">#REF!</definedName>
    <definedName name="AutoName2019">#REF!</definedName>
    <definedName name="AutoName202">#REF!</definedName>
    <definedName name="AutoName2020">#REF!</definedName>
    <definedName name="AutoName2021">#REF!</definedName>
    <definedName name="AutoName203">#REF!</definedName>
    <definedName name="AutoName204">#REF!</definedName>
    <definedName name="AutoName205">#REF!</definedName>
    <definedName name="AutoName206">#REF!</definedName>
    <definedName name="AutoName207">#REF!</definedName>
    <definedName name="AutoName208">#REF!</definedName>
    <definedName name="AutoName209">#REF!</definedName>
    <definedName name="AutoName21">#REF!</definedName>
    <definedName name="AutoName210">#REF!</definedName>
    <definedName name="AutoName211">#REF!</definedName>
    <definedName name="AutoName212">#REF!</definedName>
    <definedName name="AutoName213">#REF!</definedName>
    <definedName name="AutoName214">#REF!</definedName>
    <definedName name="AutoName215">#REF!</definedName>
    <definedName name="AutoName216">#REF!</definedName>
    <definedName name="AutoName217">#REF!</definedName>
    <definedName name="AutoName218">#REF!</definedName>
    <definedName name="AutoName219">#REF!</definedName>
    <definedName name="AutoName22">#REF!</definedName>
    <definedName name="AutoName220">#REF!</definedName>
    <definedName name="AutoName221">#REF!</definedName>
    <definedName name="AutoName222">#REF!</definedName>
    <definedName name="AutoName223">#REF!</definedName>
    <definedName name="AutoName224">#REF!</definedName>
    <definedName name="AutoName225">#REF!</definedName>
    <definedName name="AutoName226">#REF!</definedName>
    <definedName name="AutoName227">#REF!</definedName>
    <definedName name="AutoName228">#REF!</definedName>
    <definedName name="AutoName229">#REF!</definedName>
    <definedName name="AutoName23">#REF!</definedName>
    <definedName name="AutoName230">#REF!</definedName>
    <definedName name="AutoName231">#REF!</definedName>
    <definedName name="AutoName232">#REF!</definedName>
    <definedName name="AutoName233">#REF!</definedName>
    <definedName name="AutoName234">#REF!</definedName>
    <definedName name="AutoName235">#REF!</definedName>
    <definedName name="AutoName236">#REF!</definedName>
    <definedName name="AutoName237">#REF!</definedName>
    <definedName name="AutoName238">#REF!</definedName>
    <definedName name="AutoName239">#REF!</definedName>
    <definedName name="AutoName24">#REF!</definedName>
    <definedName name="AutoName240">#REF!</definedName>
    <definedName name="AutoName241">#REF!</definedName>
    <definedName name="AutoName242">#REF!</definedName>
    <definedName name="AutoName243">#REF!</definedName>
    <definedName name="AutoName244">#REF!</definedName>
    <definedName name="AutoName245">#REF!</definedName>
    <definedName name="AutoName246">#REF!</definedName>
    <definedName name="AutoName247">#REF!</definedName>
    <definedName name="AutoName248">#REF!</definedName>
    <definedName name="AutoName249">#REF!</definedName>
    <definedName name="AutoName25">#REF!</definedName>
    <definedName name="AutoName250">#REF!</definedName>
    <definedName name="AutoName251">#REF!</definedName>
    <definedName name="AutoName252">#REF!</definedName>
    <definedName name="AutoName253">#REF!</definedName>
    <definedName name="AutoName254">#REF!</definedName>
    <definedName name="AutoName255">#REF!</definedName>
    <definedName name="AutoName256">#REF!</definedName>
    <definedName name="AutoName257">#REF!</definedName>
    <definedName name="AutoName258">#REF!</definedName>
    <definedName name="AutoName259">#REF!</definedName>
    <definedName name="AutoName26">#REF!</definedName>
    <definedName name="AutoName260">#REF!</definedName>
    <definedName name="AutoName261">#REF!</definedName>
    <definedName name="AutoName262">#REF!</definedName>
    <definedName name="AutoName263">#REF!</definedName>
    <definedName name="AutoName264">#REF!</definedName>
    <definedName name="AutoName265">#REF!</definedName>
    <definedName name="AutoName266">#REF!</definedName>
    <definedName name="AutoName267">#REF!</definedName>
    <definedName name="AutoName268">#REF!</definedName>
    <definedName name="AutoName269">#REF!</definedName>
    <definedName name="AutoName27">#REF!</definedName>
    <definedName name="AutoName270">#REF!</definedName>
    <definedName name="AutoName271">#REF!</definedName>
    <definedName name="AutoName272">#REF!</definedName>
    <definedName name="AutoName273">#REF!</definedName>
    <definedName name="AutoName274">#REF!</definedName>
    <definedName name="AutoName275">#REF!</definedName>
    <definedName name="AutoName276">#REF!</definedName>
    <definedName name="AutoName277">#REF!</definedName>
    <definedName name="AutoName278">#REF!</definedName>
    <definedName name="AutoName279">#REF!</definedName>
    <definedName name="AutoName28">#REF!</definedName>
    <definedName name="AutoName280">#REF!</definedName>
    <definedName name="AutoName281">#REF!</definedName>
    <definedName name="AutoName282">#REF!</definedName>
    <definedName name="AutoName283">#REF!</definedName>
    <definedName name="AutoName284">#REF!</definedName>
    <definedName name="AutoName285">#REF!</definedName>
    <definedName name="AutoName286">#REF!</definedName>
    <definedName name="AutoName287">#REF!</definedName>
    <definedName name="AutoName288">#REF!</definedName>
    <definedName name="AutoName289">#REF!</definedName>
    <definedName name="AutoName29">#REF!</definedName>
    <definedName name="AutoName290">#REF!</definedName>
    <definedName name="AutoName291">#REF!</definedName>
    <definedName name="AutoName292">#REF!</definedName>
    <definedName name="AutoName293">#REF!</definedName>
    <definedName name="AutoName294">#REF!</definedName>
    <definedName name="AutoName295">#REF!</definedName>
    <definedName name="AutoName296">#REF!</definedName>
    <definedName name="AutoName297">#REF!</definedName>
    <definedName name="AutoName298">#REF!</definedName>
    <definedName name="AutoName299">#REF!</definedName>
    <definedName name="AutoName3">#REF!</definedName>
    <definedName name="AutoName30">#REF!</definedName>
    <definedName name="AutoName300">#REF!</definedName>
    <definedName name="AutoName301">#REF!</definedName>
    <definedName name="AutoName302">#REF!</definedName>
    <definedName name="AutoName3021">#REF!</definedName>
    <definedName name="AutoName3023">#REF!</definedName>
    <definedName name="AutoName3024">#REF!</definedName>
    <definedName name="AutoName3025">#REF!</definedName>
    <definedName name="AutoName3026">#REF!</definedName>
    <definedName name="AutoName3027">#REF!</definedName>
    <definedName name="AutoName303">#REF!</definedName>
    <definedName name="AutoName3031">#REF!</definedName>
    <definedName name="AutoName3032">#REF!</definedName>
    <definedName name="AutoName3033">#REF!</definedName>
    <definedName name="AutoName3034">#REF!</definedName>
    <definedName name="AutoName3035">#REF!</definedName>
    <definedName name="AutoName304">#REF!</definedName>
    <definedName name="AutoName3042">#REF!</definedName>
    <definedName name="AutoName3043">#REF!</definedName>
    <definedName name="AutoName3044">#REF!</definedName>
    <definedName name="AutoName3045">#REF!</definedName>
    <definedName name="AutoName3046">#REF!</definedName>
    <definedName name="AutoName3047">#REF!</definedName>
    <definedName name="AutoName3048">#REF!</definedName>
    <definedName name="AutoName305">#REF!</definedName>
    <definedName name="AutoName3056">#REF!</definedName>
    <definedName name="AutoName306">#REF!</definedName>
    <definedName name="AutoName307">#REF!</definedName>
    <definedName name="AutoName3071">#REF!</definedName>
    <definedName name="AutoName3072">#REF!</definedName>
    <definedName name="AutoName3073">#REF!</definedName>
    <definedName name="AutoName3074">#REF!</definedName>
    <definedName name="AutoName3075">#REF!</definedName>
    <definedName name="AutoName3076">#REF!</definedName>
    <definedName name="AutoName3077">#REF!</definedName>
    <definedName name="AutoName3078">#REF!</definedName>
    <definedName name="AutoName3079">#REF!</definedName>
    <definedName name="AutoName308">#REF!</definedName>
    <definedName name="AutoName3080">#REF!</definedName>
    <definedName name="AutoName3081">#REF!</definedName>
    <definedName name="AutoName3082">#REF!</definedName>
    <definedName name="AutoName3083">#REF!</definedName>
    <definedName name="AutoName3084">#REF!</definedName>
    <definedName name="AutoName3085">#REF!</definedName>
    <definedName name="AutoName3086">#REF!</definedName>
    <definedName name="AutoName3087">#REF!</definedName>
    <definedName name="AutoName3088">#REF!</definedName>
    <definedName name="AutoName3089">#REF!</definedName>
    <definedName name="AutoName309">#REF!</definedName>
    <definedName name="AutoName3090">#REF!</definedName>
    <definedName name="AutoName3091">#REF!</definedName>
    <definedName name="AutoName3092">#REF!</definedName>
    <definedName name="AutoName3093">#REF!</definedName>
    <definedName name="AutoName3094">#REF!</definedName>
    <definedName name="AutoName3095">#REF!</definedName>
    <definedName name="AutoName3096">#REF!</definedName>
    <definedName name="AutoName3097">#REF!</definedName>
    <definedName name="AutoName3098">#REF!</definedName>
    <definedName name="AutoName3099">#REF!</definedName>
    <definedName name="AutoName31">#REF!</definedName>
    <definedName name="AutoName310">#REF!</definedName>
    <definedName name="AutoName3100">#REF!</definedName>
    <definedName name="AutoName3101">#REF!</definedName>
    <definedName name="AutoName3102">#REF!</definedName>
    <definedName name="AutoName3103">#REF!</definedName>
    <definedName name="AutoName3104">#REF!</definedName>
    <definedName name="AutoName3105">#REF!</definedName>
    <definedName name="AutoName3106">#REF!</definedName>
    <definedName name="AutoName3107">#REF!</definedName>
    <definedName name="AutoName3108">#REF!</definedName>
    <definedName name="AutoName3109">#REF!</definedName>
    <definedName name="AutoName311">#REF!</definedName>
    <definedName name="AutoName3110">#REF!</definedName>
    <definedName name="AutoName3111">#REF!</definedName>
    <definedName name="AutoName3112">#REF!</definedName>
    <definedName name="AutoName3113">#REF!</definedName>
    <definedName name="AutoName3114">#REF!</definedName>
    <definedName name="AutoName3115">#REF!</definedName>
    <definedName name="AutoName312">#REF!</definedName>
    <definedName name="AutoName313">#REF!</definedName>
    <definedName name="AutoName314">#REF!</definedName>
    <definedName name="AutoName315">#REF!</definedName>
    <definedName name="AutoName316">#REF!</definedName>
    <definedName name="AutoName317">#REF!</definedName>
    <definedName name="AutoName318">#REF!</definedName>
    <definedName name="AutoName319">#REF!</definedName>
    <definedName name="AutoName32">#REF!</definedName>
    <definedName name="AutoName320">#REF!</definedName>
    <definedName name="AutoName321">#REF!</definedName>
    <definedName name="AutoName322">#REF!</definedName>
    <definedName name="AutoName323">#REF!</definedName>
    <definedName name="AutoName324">#REF!</definedName>
    <definedName name="AutoName325">#REF!</definedName>
    <definedName name="AutoName326">#REF!</definedName>
    <definedName name="AutoName327">#REF!</definedName>
    <definedName name="AutoName328">#REF!</definedName>
    <definedName name="AutoName329">#REF!</definedName>
    <definedName name="AutoName33">#REF!</definedName>
    <definedName name="AutoName330">#REF!</definedName>
    <definedName name="AutoName331">#REF!</definedName>
    <definedName name="AutoName332">#REF!</definedName>
    <definedName name="AutoName333">#REF!</definedName>
    <definedName name="AutoName334">#REF!</definedName>
    <definedName name="AutoName335">#REF!</definedName>
    <definedName name="AutoName336">#REF!</definedName>
    <definedName name="AutoName337">#REF!</definedName>
    <definedName name="AutoName338">#REF!</definedName>
    <definedName name="AutoName339">#REF!</definedName>
    <definedName name="AutoName34">#REF!</definedName>
    <definedName name="AutoName340">#REF!</definedName>
    <definedName name="AutoName341">#REF!</definedName>
    <definedName name="AutoName342">#REF!</definedName>
    <definedName name="AutoName343">#REF!</definedName>
    <definedName name="AutoName344">#REF!</definedName>
    <definedName name="AutoName345">#REF!</definedName>
    <definedName name="AutoName346">#REF!</definedName>
    <definedName name="AutoName347">#REF!</definedName>
    <definedName name="AutoName348">#REF!</definedName>
    <definedName name="AutoName349">#REF!</definedName>
    <definedName name="AutoName35">#REF!</definedName>
    <definedName name="AutoName350">#REF!</definedName>
    <definedName name="AutoName351">#REF!</definedName>
    <definedName name="AutoName352">#REF!</definedName>
    <definedName name="AutoName353">#REF!</definedName>
    <definedName name="AutoName354">#REF!</definedName>
    <definedName name="AutoName355">#REF!</definedName>
    <definedName name="AutoName356">#REF!</definedName>
    <definedName name="AutoName357">#REF!</definedName>
    <definedName name="AutoName358">#REF!</definedName>
    <definedName name="AutoName359">#REF!</definedName>
    <definedName name="AutoName36">#REF!</definedName>
    <definedName name="AutoName360">#REF!</definedName>
    <definedName name="AutoName361">#REF!</definedName>
    <definedName name="AutoName362">#REF!</definedName>
    <definedName name="AutoName363">#REF!</definedName>
    <definedName name="AutoName364">#REF!</definedName>
    <definedName name="AutoName365">#REF!</definedName>
    <definedName name="AutoName366">#REF!</definedName>
    <definedName name="AutoName367">#REF!</definedName>
    <definedName name="AutoName368">#REF!</definedName>
    <definedName name="AutoName369">#REF!</definedName>
    <definedName name="AutoName37">#REF!</definedName>
    <definedName name="AutoName370">#REF!</definedName>
    <definedName name="AutoName371">#REF!</definedName>
    <definedName name="AutoName372">#REF!</definedName>
    <definedName name="AutoName373">#REF!</definedName>
    <definedName name="AutoName374">#REF!</definedName>
    <definedName name="AutoName375">#REF!</definedName>
    <definedName name="AutoName376">#REF!</definedName>
    <definedName name="AutoName377">#REF!</definedName>
    <definedName name="AutoName378">#REF!</definedName>
    <definedName name="AutoName379">#REF!</definedName>
    <definedName name="AutoName38">#REF!</definedName>
    <definedName name="AutoName380">#REF!</definedName>
    <definedName name="AutoName381">#REF!</definedName>
    <definedName name="AutoName382">#REF!</definedName>
    <definedName name="AutoName383">#REF!</definedName>
    <definedName name="AutoName384">#REF!</definedName>
    <definedName name="AutoName385">#REF!</definedName>
    <definedName name="AutoName386">#REF!</definedName>
    <definedName name="AutoName387">#REF!</definedName>
    <definedName name="AutoName388">#REF!</definedName>
    <definedName name="AutoName389">#REF!</definedName>
    <definedName name="AutoName39">#REF!</definedName>
    <definedName name="AutoName390">#REF!</definedName>
    <definedName name="AutoName391">#REF!</definedName>
    <definedName name="AutoName392">#REF!</definedName>
    <definedName name="AutoName393">#REF!</definedName>
    <definedName name="AutoName394">#REF!</definedName>
    <definedName name="AutoName395">#REF!</definedName>
    <definedName name="AutoName396">#REF!</definedName>
    <definedName name="AutoName397">#REF!</definedName>
    <definedName name="AutoName398">#REF!</definedName>
    <definedName name="AutoName399">#REF!</definedName>
    <definedName name="AutoName4">#REF!</definedName>
    <definedName name="AutoName40">#REF!</definedName>
    <definedName name="AutoName400">#REF!</definedName>
    <definedName name="AutoName401">#REF!</definedName>
    <definedName name="AutoName402">#REF!</definedName>
    <definedName name="AutoName403">#REF!</definedName>
    <definedName name="AutoName404">#REF!</definedName>
    <definedName name="AutoName405">#REF!</definedName>
    <definedName name="AutoName406">#REF!</definedName>
    <definedName name="AutoName407">#REF!</definedName>
    <definedName name="AutoName408">#REF!</definedName>
    <definedName name="AutoName409">#REF!</definedName>
    <definedName name="AutoName41">#REF!</definedName>
    <definedName name="AutoName410">#REF!</definedName>
    <definedName name="AutoName411">#REF!</definedName>
    <definedName name="AutoName412">#REF!</definedName>
    <definedName name="AutoName413">#REF!</definedName>
    <definedName name="AutoName414">#REF!</definedName>
    <definedName name="AutoName415">#REF!</definedName>
    <definedName name="AutoName416">#REF!</definedName>
    <definedName name="AutoName417">#REF!</definedName>
    <definedName name="AutoName418">#REF!</definedName>
    <definedName name="AutoName419">#REF!</definedName>
    <definedName name="AutoName42">#REF!</definedName>
    <definedName name="AutoName420">#REF!</definedName>
    <definedName name="AutoName421">#REF!</definedName>
    <definedName name="AutoName422">#REF!</definedName>
    <definedName name="AutoName423">#REF!</definedName>
    <definedName name="AutoName424">#REF!</definedName>
    <definedName name="AutoName425">#REF!</definedName>
    <definedName name="AutoName426">#REF!</definedName>
    <definedName name="AutoName427">#REF!</definedName>
    <definedName name="AutoName428">#REF!</definedName>
    <definedName name="AutoName429">#REF!</definedName>
    <definedName name="AutoName43">#REF!</definedName>
    <definedName name="AutoName430">#REF!</definedName>
    <definedName name="AutoName431">#REF!</definedName>
    <definedName name="AutoName432">#REF!</definedName>
    <definedName name="AutoName433">#REF!</definedName>
    <definedName name="AutoName434">#REF!</definedName>
    <definedName name="AutoName435">#REF!</definedName>
    <definedName name="AutoName436">#REF!</definedName>
    <definedName name="AutoName437">#REF!</definedName>
    <definedName name="AutoName438">#REF!</definedName>
    <definedName name="AutoName439">#REF!</definedName>
    <definedName name="AutoName44">#REF!</definedName>
    <definedName name="AutoName440">#REF!</definedName>
    <definedName name="AutoName441">#REF!</definedName>
    <definedName name="AutoName442">#REF!</definedName>
    <definedName name="AutoName443">#REF!</definedName>
    <definedName name="AutoName444">#REF!</definedName>
    <definedName name="AutoName445">#REF!</definedName>
    <definedName name="AutoName446">#REF!</definedName>
    <definedName name="AutoName447">#REF!</definedName>
    <definedName name="AutoName448">#REF!</definedName>
    <definedName name="AutoName449">#REF!</definedName>
    <definedName name="AutoName45">#REF!</definedName>
    <definedName name="AutoName450">#REF!</definedName>
    <definedName name="AutoName451">#REF!</definedName>
    <definedName name="AutoName452">#REF!</definedName>
    <definedName name="AutoName453">#REF!</definedName>
    <definedName name="AutoName454">#REF!</definedName>
    <definedName name="AutoName455">#REF!</definedName>
    <definedName name="AutoName456">#REF!</definedName>
    <definedName name="AutoName457">#REF!</definedName>
    <definedName name="AutoName458">#REF!</definedName>
    <definedName name="AutoName459">#REF!</definedName>
    <definedName name="AutoName46">#REF!</definedName>
    <definedName name="AutoName460">#REF!</definedName>
    <definedName name="AutoName461">#REF!</definedName>
    <definedName name="AutoName462">#REF!</definedName>
    <definedName name="AutoName463">#REF!</definedName>
    <definedName name="AutoName464">#REF!</definedName>
    <definedName name="AutoName465">#REF!</definedName>
    <definedName name="AutoName466">#REF!</definedName>
    <definedName name="AutoName467">#REF!</definedName>
    <definedName name="AutoName468">#REF!</definedName>
    <definedName name="AutoName469">#REF!</definedName>
    <definedName name="AutoName47">#REF!</definedName>
    <definedName name="AutoName470">#REF!</definedName>
    <definedName name="AutoName471">#REF!</definedName>
    <definedName name="AutoName472">#REF!</definedName>
    <definedName name="AutoName473">#REF!</definedName>
    <definedName name="AutoName474">#REF!</definedName>
    <definedName name="AutoName475">#REF!</definedName>
    <definedName name="AutoName476">#REF!</definedName>
    <definedName name="AutoName477">#REF!</definedName>
    <definedName name="AutoName478">#REF!</definedName>
    <definedName name="AutoName479">#REF!</definedName>
    <definedName name="AutoName48">#REF!</definedName>
    <definedName name="AutoName480">#REF!</definedName>
    <definedName name="AutoName481">#REF!</definedName>
    <definedName name="AutoName482">#REF!</definedName>
    <definedName name="AutoName483">#REF!</definedName>
    <definedName name="AutoName484">#REF!</definedName>
    <definedName name="AutoName485">#REF!</definedName>
    <definedName name="AutoName486">#REF!</definedName>
    <definedName name="AutoName487">#REF!</definedName>
    <definedName name="AutoName488">#REF!</definedName>
    <definedName name="AutoName489">#REF!</definedName>
    <definedName name="AutoName49">#REF!</definedName>
    <definedName name="AutoName490">#REF!</definedName>
    <definedName name="AutoName491">#REF!</definedName>
    <definedName name="AutoName492">#REF!</definedName>
    <definedName name="AutoName493">#REF!</definedName>
    <definedName name="AutoName494">#REF!</definedName>
    <definedName name="AutoName495">#REF!</definedName>
    <definedName name="AutoName496">#REF!</definedName>
    <definedName name="AutoName497">#REF!</definedName>
    <definedName name="AutoName498">#REF!</definedName>
    <definedName name="AutoName499">#REF!</definedName>
    <definedName name="AutoName5">#REF!</definedName>
    <definedName name="AutoName50">#REF!</definedName>
    <definedName name="AutoName500">#REF!</definedName>
    <definedName name="AutoName501">#REF!</definedName>
    <definedName name="AutoName502">#REF!</definedName>
    <definedName name="AutoName503">#REF!</definedName>
    <definedName name="AutoName504">#REF!</definedName>
    <definedName name="AutoName505">#REF!</definedName>
    <definedName name="AutoName506">#REF!</definedName>
    <definedName name="AutoName507">#REF!</definedName>
    <definedName name="AutoName508">#REF!</definedName>
    <definedName name="AutoName509">#REF!</definedName>
    <definedName name="AutoName51">#REF!</definedName>
    <definedName name="AutoName510">#REF!</definedName>
    <definedName name="AutoName511">#REF!</definedName>
    <definedName name="AutoName512">#REF!</definedName>
    <definedName name="AutoName513">#REF!</definedName>
    <definedName name="AutoName514">#REF!</definedName>
    <definedName name="AutoName515">#REF!</definedName>
    <definedName name="AutoName516">#REF!</definedName>
    <definedName name="AutoName517">#REF!</definedName>
    <definedName name="AutoName518">#REF!</definedName>
    <definedName name="AutoName519">#REF!</definedName>
    <definedName name="AutoName52">#REF!</definedName>
    <definedName name="AutoName520">#REF!</definedName>
    <definedName name="AutoName521">#REF!</definedName>
    <definedName name="AutoName522">#REF!</definedName>
    <definedName name="AutoName523">#REF!</definedName>
    <definedName name="AutoName524">#REF!</definedName>
    <definedName name="AutoName525">#REF!</definedName>
    <definedName name="AutoName526">#REF!</definedName>
    <definedName name="AutoName527">#REF!</definedName>
    <definedName name="AutoName528">#REF!</definedName>
    <definedName name="AutoName529">#REF!</definedName>
    <definedName name="AutoName53">#REF!</definedName>
    <definedName name="AutoName530">#REF!</definedName>
    <definedName name="AutoName531">#REF!</definedName>
    <definedName name="AutoName532">#REF!</definedName>
    <definedName name="AutoName533">#REF!</definedName>
    <definedName name="AutoName534">#REF!</definedName>
    <definedName name="AutoName535">#REF!</definedName>
    <definedName name="AutoName536">#REF!</definedName>
    <definedName name="AutoName537">#REF!</definedName>
    <definedName name="AutoName538">#REF!</definedName>
    <definedName name="AutoName539">#REF!</definedName>
    <definedName name="AutoName54">#REF!</definedName>
    <definedName name="AutoName540">#REF!</definedName>
    <definedName name="AutoName541">#REF!</definedName>
    <definedName name="AutoName542">#REF!</definedName>
    <definedName name="AutoName543">#REF!</definedName>
    <definedName name="AutoName544">#REF!</definedName>
    <definedName name="AutoName545">#REF!</definedName>
    <definedName name="AutoName546">#REF!</definedName>
    <definedName name="AutoName547">#REF!</definedName>
    <definedName name="AutoName548">#REF!</definedName>
    <definedName name="AutoName549">#REF!</definedName>
    <definedName name="AutoName55">#REF!</definedName>
    <definedName name="AutoName550">#REF!</definedName>
    <definedName name="AutoName551">#REF!</definedName>
    <definedName name="AutoName552">#REF!</definedName>
    <definedName name="AutoName553">#REF!</definedName>
    <definedName name="AutoName554">#REF!</definedName>
    <definedName name="AutoName555">#REF!</definedName>
    <definedName name="AutoName556">#REF!</definedName>
    <definedName name="AutoName557">#REF!</definedName>
    <definedName name="AutoName558">#REF!</definedName>
    <definedName name="AutoName559">#REF!</definedName>
    <definedName name="AutoName56">#REF!</definedName>
    <definedName name="AutoName560">#REF!</definedName>
    <definedName name="AutoName561">#REF!</definedName>
    <definedName name="AutoName562">#REF!</definedName>
    <definedName name="AutoName563">#REF!</definedName>
    <definedName name="AutoName564">#REF!</definedName>
    <definedName name="AutoName565">#REF!</definedName>
    <definedName name="AutoName566">#REF!</definedName>
    <definedName name="AutoName567">#REF!</definedName>
    <definedName name="AutoName568">#REF!</definedName>
    <definedName name="AutoName569">#REF!</definedName>
    <definedName name="AutoName57">#REF!</definedName>
    <definedName name="AutoName570">#REF!</definedName>
    <definedName name="AutoName571">#REF!</definedName>
    <definedName name="AutoName572">#REF!</definedName>
    <definedName name="AutoName573">#REF!</definedName>
    <definedName name="AutoName574">#REF!</definedName>
    <definedName name="AutoName575">#REF!</definedName>
    <definedName name="AutoName576">#REF!</definedName>
    <definedName name="AutoName577">#REF!</definedName>
    <definedName name="AutoName578">#REF!</definedName>
    <definedName name="AutoName579">#REF!</definedName>
    <definedName name="AutoName58">#REF!</definedName>
    <definedName name="AutoName580">#REF!</definedName>
    <definedName name="AutoName581">#REF!</definedName>
    <definedName name="AutoName582">#REF!</definedName>
    <definedName name="AutoName583">#REF!</definedName>
    <definedName name="AutoName584">#REF!</definedName>
    <definedName name="AutoName585">#REF!</definedName>
    <definedName name="AutoName586">#REF!</definedName>
    <definedName name="AutoName587">#REF!</definedName>
    <definedName name="AutoName588">#REF!</definedName>
    <definedName name="AutoName589">#REF!</definedName>
    <definedName name="AutoName59">#REF!</definedName>
    <definedName name="AutoName590">#REF!</definedName>
    <definedName name="AutoName591">#REF!</definedName>
    <definedName name="AutoName592">#REF!</definedName>
    <definedName name="AutoName593">#REF!</definedName>
    <definedName name="AutoName594">#REF!</definedName>
    <definedName name="AutoName595">#REF!</definedName>
    <definedName name="AutoName596">#REF!</definedName>
    <definedName name="AutoName597">#REF!</definedName>
    <definedName name="AutoName598">#REF!</definedName>
    <definedName name="AutoName599">#REF!</definedName>
    <definedName name="AutoName6">#REF!</definedName>
    <definedName name="AutoName60">#REF!</definedName>
    <definedName name="AutoName600">#REF!</definedName>
    <definedName name="AutoName601">#REF!</definedName>
    <definedName name="AutoName602">#REF!</definedName>
    <definedName name="AutoName603">#REF!</definedName>
    <definedName name="AutoName604">#REF!</definedName>
    <definedName name="AutoName605">#REF!</definedName>
    <definedName name="AutoName606">#REF!</definedName>
    <definedName name="AutoName607">#REF!</definedName>
    <definedName name="AutoName608">#REF!</definedName>
    <definedName name="AutoName609">#REF!</definedName>
    <definedName name="AutoName61">#REF!</definedName>
    <definedName name="AutoName610">#REF!</definedName>
    <definedName name="AutoName611">#REF!</definedName>
    <definedName name="AutoName612">#REF!</definedName>
    <definedName name="AutoName613">#REF!</definedName>
    <definedName name="AutoName614">#REF!</definedName>
    <definedName name="AutoName615">#REF!</definedName>
    <definedName name="AutoName616">#REF!</definedName>
    <definedName name="AutoName617">#REF!</definedName>
    <definedName name="AutoName618">#REF!</definedName>
    <definedName name="AutoName619">#REF!</definedName>
    <definedName name="AutoName62">#REF!</definedName>
    <definedName name="AutoName620">#REF!</definedName>
    <definedName name="AutoName621">#REF!</definedName>
    <definedName name="AutoName622">#REF!</definedName>
    <definedName name="AutoName623">#REF!</definedName>
    <definedName name="AutoName624">#REF!</definedName>
    <definedName name="AutoName625">#REF!</definedName>
    <definedName name="AutoName626">#REF!</definedName>
    <definedName name="AutoName627">#REF!</definedName>
    <definedName name="AutoName628">#REF!</definedName>
    <definedName name="AutoName629">#REF!</definedName>
    <definedName name="AutoName63">#REF!</definedName>
    <definedName name="AutoName630">#REF!</definedName>
    <definedName name="AutoName631">#REF!</definedName>
    <definedName name="AutoName632">#REF!</definedName>
    <definedName name="AutoName633">#REF!</definedName>
    <definedName name="AutoName634">#REF!</definedName>
    <definedName name="AutoName635">#REF!</definedName>
    <definedName name="AutoName636">#REF!</definedName>
    <definedName name="AutoName637">#REF!</definedName>
    <definedName name="AutoName638">#REF!</definedName>
    <definedName name="AutoName639">#REF!</definedName>
    <definedName name="AutoName64">#REF!</definedName>
    <definedName name="AutoName640">#REF!</definedName>
    <definedName name="AutoName641">#REF!</definedName>
    <definedName name="AutoName642">#REF!</definedName>
    <definedName name="AutoName643">#REF!</definedName>
    <definedName name="AutoName644">#REF!</definedName>
    <definedName name="AutoName645">#REF!</definedName>
    <definedName name="AutoName646">#REF!</definedName>
    <definedName name="AutoName647">#REF!</definedName>
    <definedName name="AutoName648">#REF!</definedName>
    <definedName name="AutoName649">#REF!</definedName>
    <definedName name="AutoName65">#REF!</definedName>
    <definedName name="AutoName650">#REF!</definedName>
    <definedName name="AutoName651">#REF!</definedName>
    <definedName name="AutoName652">#REF!</definedName>
    <definedName name="AutoName653">#REF!</definedName>
    <definedName name="AutoName654">#REF!</definedName>
    <definedName name="AutoName655">#REF!</definedName>
    <definedName name="AutoName656">#REF!</definedName>
    <definedName name="AutoName657">#REF!</definedName>
    <definedName name="AutoName658">#REF!</definedName>
    <definedName name="AutoName659">#REF!</definedName>
    <definedName name="AutoName66">#REF!</definedName>
    <definedName name="AutoName660">#REF!</definedName>
    <definedName name="AutoName661">#REF!</definedName>
    <definedName name="AutoName662">#REF!</definedName>
    <definedName name="AutoName663">#REF!</definedName>
    <definedName name="AutoName664">#REF!</definedName>
    <definedName name="AutoName665">#REF!</definedName>
    <definedName name="AutoName666">#REF!</definedName>
    <definedName name="AutoName667">#REF!</definedName>
    <definedName name="AutoName668">#REF!</definedName>
    <definedName name="AutoName669">#REF!</definedName>
    <definedName name="AutoName67">#REF!</definedName>
    <definedName name="AutoName670">#REF!</definedName>
    <definedName name="AutoName671">#REF!</definedName>
    <definedName name="AutoName672">#REF!</definedName>
    <definedName name="AutoName673">#REF!</definedName>
    <definedName name="AutoName674">#REF!</definedName>
    <definedName name="AutoName675">#REF!</definedName>
    <definedName name="AutoName676">#REF!</definedName>
    <definedName name="AutoName677">#REF!</definedName>
    <definedName name="AutoName678">#REF!</definedName>
    <definedName name="AutoName679">#REF!</definedName>
    <definedName name="AutoName68">#REF!</definedName>
    <definedName name="AutoName680">#REF!</definedName>
    <definedName name="AutoName681">#REF!</definedName>
    <definedName name="AutoName682">#REF!</definedName>
    <definedName name="AutoName683">#REF!</definedName>
    <definedName name="AutoName684">#REF!</definedName>
    <definedName name="AutoName685">#REF!</definedName>
    <definedName name="AutoName686">#REF!</definedName>
    <definedName name="AutoName687">#REF!</definedName>
    <definedName name="AutoName688">#REF!</definedName>
    <definedName name="AutoName689">#REF!</definedName>
    <definedName name="AutoName69">#REF!</definedName>
    <definedName name="AutoName690">#REF!</definedName>
    <definedName name="AutoName691">#REF!</definedName>
    <definedName name="AutoName692">#REF!</definedName>
    <definedName name="AutoName693">#REF!</definedName>
    <definedName name="AutoName694">#REF!</definedName>
    <definedName name="AutoName695">#REF!</definedName>
    <definedName name="AutoName696">#REF!</definedName>
    <definedName name="AutoName697">#REF!</definedName>
    <definedName name="AutoName698">#REF!</definedName>
    <definedName name="AutoName699">#REF!</definedName>
    <definedName name="AutoName7">#REF!</definedName>
    <definedName name="AutoName70">#REF!</definedName>
    <definedName name="AutoName700">#REF!</definedName>
    <definedName name="AutoName701">#REF!</definedName>
    <definedName name="AutoName702">#REF!</definedName>
    <definedName name="AutoName703">#REF!</definedName>
    <definedName name="AutoName704">#REF!</definedName>
    <definedName name="AutoName705">#REF!</definedName>
    <definedName name="AutoName706">#REF!</definedName>
    <definedName name="AutoName707">#REF!</definedName>
    <definedName name="AutoName708">#REF!</definedName>
    <definedName name="AutoName709">#REF!</definedName>
    <definedName name="AutoName71">#REF!</definedName>
    <definedName name="AutoName710">#REF!</definedName>
    <definedName name="AutoName711">#REF!</definedName>
    <definedName name="AutoName712">#REF!</definedName>
    <definedName name="AutoName713">#REF!</definedName>
    <definedName name="AutoName714">#REF!</definedName>
    <definedName name="AutoName715">#REF!</definedName>
    <definedName name="AutoName716">#REF!</definedName>
    <definedName name="AutoName717">#REF!</definedName>
    <definedName name="AutoName718">#REF!</definedName>
    <definedName name="AutoName719">#REF!</definedName>
    <definedName name="AutoName72">#REF!</definedName>
    <definedName name="AutoName720">#REF!</definedName>
    <definedName name="AutoName721">#REF!</definedName>
    <definedName name="AutoName722">#REF!</definedName>
    <definedName name="AutoName723">#REF!</definedName>
    <definedName name="AutoName724">#REF!</definedName>
    <definedName name="AutoName725">#REF!</definedName>
    <definedName name="AutoName726">#REF!</definedName>
    <definedName name="AutoName727">#REF!</definedName>
    <definedName name="AutoName728">#REF!</definedName>
    <definedName name="AutoName729">#REF!</definedName>
    <definedName name="AutoName73">#REF!</definedName>
    <definedName name="AutoName730">#REF!</definedName>
    <definedName name="AutoName731">#REF!</definedName>
    <definedName name="AutoName732">#REF!</definedName>
    <definedName name="AutoName733">#REF!</definedName>
    <definedName name="AutoName734">#REF!</definedName>
    <definedName name="AutoName735">#REF!</definedName>
    <definedName name="AutoName736">#REF!</definedName>
    <definedName name="AutoName737">#REF!</definedName>
    <definedName name="AutoName738">#REF!</definedName>
    <definedName name="AutoName739">#REF!</definedName>
    <definedName name="AutoName74">#REF!</definedName>
    <definedName name="AutoName740">#REF!</definedName>
    <definedName name="AutoName741">#REF!</definedName>
    <definedName name="AutoName742">#REF!</definedName>
    <definedName name="AutoName743">#REF!</definedName>
    <definedName name="AutoName744">#REF!</definedName>
    <definedName name="AutoName745">#REF!</definedName>
    <definedName name="AutoName746">#REF!</definedName>
    <definedName name="AutoName747">#REF!</definedName>
    <definedName name="AutoName748">#REF!</definedName>
    <definedName name="AutoName749">#REF!</definedName>
    <definedName name="AutoName75">#REF!</definedName>
    <definedName name="AutoName750">#REF!</definedName>
    <definedName name="AutoName751">#REF!</definedName>
    <definedName name="AutoName752">#REF!</definedName>
    <definedName name="AutoName753">#REF!</definedName>
    <definedName name="AutoName754">#REF!</definedName>
    <definedName name="AutoName755">#REF!</definedName>
    <definedName name="AutoName756">#REF!</definedName>
    <definedName name="AutoName757">#REF!</definedName>
    <definedName name="AutoName758">#REF!</definedName>
    <definedName name="AutoName759">#REF!</definedName>
    <definedName name="AutoName76">#REF!</definedName>
    <definedName name="AutoName760">#REF!</definedName>
    <definedName name="AutoName761">#REF!</definedName>
    <definedName name="AutoName762">#REF!</definedName>
    <definedName name="AutoName763">#REF!</definedName>
    <definedName name="AutoName764">#REF!</definedName>
    <definedName name="AutoName765">#REF!</definedName>
    <definedName name="AutoName766">#REF!</definedName>
    <definedName name="AutoName767">#REF!</definedName>
    <definedName name="AutoName768">#REF!</definedName>
    <definedName name="AutoName769">#REF!</definedName>
    <definedName name="AutoName77">#REF!</definedName>
    <definedName name="AutoName770">#REF!</definedName>
    <definedName name="AutoName771">#REF!</definedName>
    <definedName name="AutoName772">#REF!</definedName>
    <definedName name="AutoName773">#REF!</definedName>
    <definedName name="AutoName774">#REF!</definedName>
    <definedName name="AutoName775">#REF!</definedName>
    <definedName name="AutoName776">#REF!</definedName>
    <definedName name="AutoName777">#REF!</definedName>
    <definedName name="AutoName778">#REF!</definedName>
    <definedName name="AutoName779">#REF!</definedName>
    <definedName name="AutoName78">#REF!</definedName>
    <definedName name="AutoName780">#REF!</definedName>
    <definedName name="AutoName781">#REF!</definedName>
    <definedName name="AutoName782">#REF!</definedName>
    <definedName name="AutoName783">#REF!</definedName>
    <definedName name="AutoName784">#REF!</definedName>
    <definedName name="AutoName785">#REF!</definedName>
    <definedName name="AutoName786">#REF!</definedName>
    <definedName name="AutoName787">#REF!</definedName>
    <definedName name="AutoName788">#REF!</definedName>
    <definedName name="AutoName789">#REF!</definedName>
    <definedName name="AutoName79">#REF!</definedName>
    <definedName name="AutoName790">#REF!</definedName>
    <definedName name="AutoName791">#REF!</definedName>
    <definedName name="AutoName792">#REF!</definedName>
    <definedName name="AutoName793">#REF!</definedName>
    <definedName name="AutoName794">#REF!</definedName>
    <definedName name="AutoName795">#REF!</definedName>
    <definedName name="AutoName796">#REF!</definedName>
    <definedName name="AutoName797">#REF!</definedName>
    <definedName name="AutoName798">#REF!</definedName>
    <definedName name="AutoName799">#REF!</definedName>
    <definedName name="AutoName8">#REF!</definedName>
    <definedName name="AutoName80">#REF!</definedName>
    <definedName name="AutoName800">#REF!</definedName>
    <definedName name="AutoName801">#REF!</definedName>
    <definedName name="AutoName802">#REF!</definedName>
    <definedName name="AutoName803">#REF!</definedName>
    <definedName name="AutoName804">#REF!</definedName>
    <definedName name="AutoName805">#REF!</definedName>
    <definedName name="AutoName806">#REF!</definedName>
    <definedName name="AutoName807">#REF!</definedName>
    <definedName name="AutoName808">#REF!</definedName>
    <definedName name="AutoName809">#REF!</definedName>
    <definedName name="AutoName81">#REF!</definedName>
    <definedName name="AutoName810">#REF!</definedName>
    <definedName name="AutoName811">#REF!</definedName>
    <definedName name="AutoName812">#REF!</definedName>
    <definedName name="AutoName813">#REF!</definedName>
    <definedName name="AutoName814">#REF!</definedName>
    <definedName name="AutoName815">#REF!</definedName>
    <definedName name="AutoName816">#REF!</definedName>
    <definedName name="AutoName817">#REF!</definedName>
    <definedName name="AutoName818">#REF!</definedName>
    <definedName name="AutoName819">#REF!</definedName>
    <definedName name="AutoName82">#REF!</definedName>
    <definedName name="AutoName820">#REF!</definedName>
    <definedName name="AutoName821">#REF!</definedName>
    <definedName name="AutoName822">#REF!</definedName>
    <definedName name="AutoName823">#REF!</definedName>
    <definedName name="AutoName824">#REF!</definedName>
    <definedName name="AutoName825">#REF!</definedName>
    <definedName name="AutoName826">#REF!</definedName>
    <definedName name="AutoName827">#REF!</definedName>
    <definedName name="AutoName828">#REF!</definedName>
    <definedName name="AutoName829">#REF!</definedName>
    <definedName name="AutoName83">#REF!</definedName>
    <definedName name="AutoName830">#REF!</definedName>
    <definedName name="AutoName831">#REF!</definedName>
    <definedName name="AutoName832">#REF!</definedName>
    <definedName name="AutoName833">#REF!</definedName>
    <definedName name="AutoName834">#REF!</definedName>
    <definedName name="AutoName835">#REF!</definedName>
    <definedName name="AutoName836">#REF!</definedName>
    <definedName name="AutoName837">#REF!</definedName>
    <definedName name="AutoName838">#REF!</definedName>
    <definedName name="AutoName839">#REF!</definedName>
    <definedName name="AutoName84">#REF!</definedName>
    <definedName name="AutoName840">#REF!</definedName>
    <definedName name="AutoName841">#REF!</definedName>
    <definedName name="AutoName842">#REF!</definedName>
    <definedName name="AutoName843">#REF!</definedName>
    <definedName name="AutoName844">#REF!</definedName>
    <definedName name="AutoName845">#REF!</definedName>
    <definedName name="AutoName846">#REF!</definedName>
    <definedName name="AutoName847">#REF!</definedName>
    <definedName name="AutoName848">#REF!</definedName>
    <definedName name="AutoName849">#REF!</definedName>
    <definedName name="AutoName85">#REF!</definedName>
    <definedName name="AutoName850">#REF!</definedName>
    <definedName name="AutoName851">#REF!</definedName>
    <definedName name="AutoName852">#REF!</definedName>
    <definedName name="AutoName853">#REF!</definedName>
    <definedName name="AutoName854">#REF!</definedName>
    <definedName name="AutoName855">#REF!</definedName>
    <definedName name="AutoName856">#REF!</definedName>
    <definedName name="AutoName857">#REF!</definedName>
    <definedName name="AutoName858">#REF!</definedName>
    <definedName name="AutoName859">#REF!</definedName>
    <definedName name="AutoName86">#REF!</definedName>
    <definedName name="AutoName860">#REF!</definedName>
    <definedName name="AutoName861">#REF!</definedName>
    <definedName name="AutoName862">#REF!</definedName>
    <definedName name="AutoName863">#REF!</definedName>
    <definedName name="AutoName864">#REF!</definedName>
    <definedName name="AutoName865">#REF!</definedName>
    <definedName name="AutoName866">#REF!</definedName>
    <definedName name="AutoName867">#REF!</definedName>
    <definedName name="AutoName868">#REF!</definedName>
    <definedName name="AutoName869">#REF!</definedName>
    <definedName name="AutoName87">#REF!</definedName>
    <definedName name="AutoName870">#REF!</definedName>
    <definedName name="AutoName871">#REF!</definedName>
    <definedName name="AutoName872">#REF!</definedName>
    <definedName name="AutoName873">#REF!</definedName>
    <definedName name="AutoName874">#REF!</definedName>
    <definedName name="AutoName875">#REF!</definedName>
    <definedName name="AutoName876">#REF!</definedName>
    <definedName name="AutoName877">#REF!</definedName>
    <definedName name="AutoName878">#REF!</definedName>
    <definedName name="AutoName879">#REF!</definedName>
    <definedName name="AutoName88">#REF!</definedName>
    <definedName name="AutoName880">#REF!</definedName>
    <definedName name="AutoName881">#REF!</definedName>
    <definedName name="AutoName882">#REF!</definedName>
    <definedName name="AutoName883">#REF!</definedName>
    <definedName name="AutoName884">#REF!</definedName>
    <definedName name="AutoName885">#REF!</definedName>
    <definedName name="AutoName886">#REF!</definedName>
    <definedName name="AutoName887">#REF!</definedName>
    <definedName name="AutoName888">#REF!</definedName>
    <definedName name="AutoName889">#REF!</definedName>
    <definedName name="AutoName89">#REF!</definedName>
    <definedName name="AutoName890">#REF!</definedName>
    <definedName name="AutoName891">#REF!</definedName>
    <definedName name="AutoName892">#REF!</definedName>
    <definedName name="AutoName893">#REF!</definedName>
    <definedName name="AutoName894">#REF!</definedName>
    <definedName name="AutoName895">#REF!</definedName>
    <definedName name="AutoName896">#REF!</definedName>
    <definedName name="AutoName897">#REF!</definedName>
    <definedName name="AutoName898">#REF!</definedName>
    <definedName name="AutoName899">#REF!</definedName>
    <definedName name="AutoName9">#REF!</definedName>
    <definedName name="AutoName90">#REF!</definedName>
    <definedName name="AutoName900">#REF!</definedName>
    <definedName name="AutoName901">#REF!</definedName>
    <definedName name="AutoName902">#REF!</definedName>
    <definedName name="AutoName903">#REF!</definedName>
    <definedName name="AutoName904">#REF!</definedName>
    <definedName name="AutoName905">#REF!</definedName>
    <definedName name="AutoName906">#REF!</definedName>
    <definedName name="AutoName907">#REF!</definedName>
    <definedName name="AutoName908">#REF!</definedName>
    <definedName name="AutoName909">#REF!</definedName>
    <definedName name="AutoName91">#REF!</definedName>
    <definedName name="AutoName910">#REF!</definedName>
    <definedName name="AutoName911">#REF!</definedName>
    <definedName name="AutoName912">#REF!</definedName>
    <definedName name="AutoName913">#REF!</definedName>
    <definedName name="AutoName914">#REF!</definedName>
    <definedName name="AutoName915">#REF!</definedName>
    <definedName name="AutoName916">#REF!</definedName>
    <definedName name="AutoName917">#REF!</definedName>
    <definedName name="AutoName918">#REF!</definedName>
    <definedName name="AutoName919">#REF!</definedName>
    <definedName name="AutoName92">#REF!</definedName>
    <definedName name="AutoName920">#REF!</definedName>
    <definedName name="AutoName921">#REF!</definedName>
    <definedName name="AutoName922">#REF!</definedName>
    <definedName name="AutoName923">#REF!</definedName>
    <definedName name="AutoName924">#REF!</definedName>
    <definedName name="AutoName925">#REF!</definedName>
    <definedName name="AutoName926">#REF!</definedName>
    <definedName name="AutoName927">#REF!</definedName>
    <definedName name="AutoName928">#REF!</definedName>
    <definedName name="AutoName929">#REF!</definedName>
    <definedName name="AutoName93">#REF!</definedName>
    <definedName name="AutoName930">#REF!</definedName>
    <definedName name="AutoName931">#REF!</definedName>
    <definedName name="AutoName932">#REF!</definedName>
    <definedName name="AutoName933">#REF!</definedName>
    <definedName name="AutoName934">#REF!</definedName>
    <definedName name="AutoName935">#REF!</definedName>
    <definedName name="AutoName936">#REF!</definedName>
    <definedName name="AutoName937">#REF!</definedName>
    <definedName name="AutoName938">#REF!</definedName>
    <definedName name="AutoName939">#REF!</definedName>
    <definedName name="AutoName94">#REF!</definedName>
    <definedName name="AutoName940">#REF!</definedName>
    <definedName name="AutoName941">#REF!</definedName>
    <definedName name="AutoName942">#REF!</definedName>
    <definedName name="AutoName943">#REF!</definedName>
    <definedName name="AutoName944">#REF!</definedName>
    <definedName name="AutoName945">#REF!</definedName>
    <definedName name="AutoName946">#REF!</definedName>
    <definedName name="AutoName947">#REF!</definedName>
    <definedName name="AutoName948">#REF!</definedName>
    <definedName name="AutoName949">#REF!</definedName>
    <definedName name="AutoName95">#REF!</definedName>
    <definedName name="AutoName950">#REF!</definedName>
    <definedName name="AutoName951">#REF!</definedName>
    <definedName name="AutoName952">#REF!</definedName>
    <definedName name="AutoName953">#REF!</definedName>
    <definedName name="AutoName954">#REF!</definedName>
    <definedName name="AutoName955">#REF!</definedName>
    <definedName name="AutoName956">#REF!</definedName>
    <definedName name="AutoName957">#REF!</definedName>
    <definedName name="AutoName958">#REF!</definedName>
    <definedName name="AutoName959">#REF!</definedName>
    <definedName name="AutoName96">#REF!</definedName>
    <definedName name="AutoName960">#REF!</definedName>
    <definedName name="AutoName961">#REF!</definedName>
    <definedName name="AutoName962">#REF!</definedName>
    <definedName name="AutoName963">#REF!</definedName>
    <definedName name="AutoName964">#REF!</definedName>
    <definedName name="AutoName965">#REF!</definedName>
    <definedName name="AutoName966">#REF!</definedName>
    <definedName name="AutoName967">#REF!</definedName>
    <definedName name="AutoName968">#REF!</definedName>
    <definedName name="AutoName969">#REF!</definedName>
    <definedName name="AutoName97">#REF!</definedName>
    <definedName name="AutoName970">#REF!</definedName>
    <definedName name="AutoName971">#REF!</definedName>
    <definedName name="AutoName972">#REF!</definedName>
    <definedName name="AutoName973">#REF!</definedName>
    <definedName name="AutoName974">#REF!</definedName>
    <definedName name="AutoName975">#REF!</definedName>
    <definedName name="AutoName976">#REF!</definedName>
    <definedName name="AutoName977">#REF!</definedName>
    <definedName name="AutoName978">#REF!</definedName>
    <definedName name="AutoName979">#REF!</definedName>
    <definedName name="AutoName98">#REF!</definedName>
    <definedName name="AutoName980">#REF!</definedName>
    <definedName name="AutoName981">#REF!</definedName>
    <definedName name="AutoName982">#REF!</definedName>
    <definedName name="AutoName983">#REF!</definedName>
    <definedName name="AutoName984">#REF!</definedName>
    <definedName name="AutoName985">#REF!</definedName>
    <definedName name="AutoName986">#REF!</definedName>
    <definedName name="AutoName987">#REF!</definedName>
    <definedName name="AutoName988">#REF!</definedName>
    <definedName name="AutoName989">#REF!</definedName>
    <definedName name="AutoName99">#REF!</definedName>
    <definedName name="AutoName990">#REF!</definedName>
    <definedName name="AutoName991">#REF!</definedName>
    <definedName name="AutoName992">#REF!</definedName>
    <definedName name="AutoName993">#REF!</definedName>
    <definedName name="AutoName994">#REF!</definedName>
    <definedName name="AutoName995">#REF!</definedName>
    <definedName name="AutoName996">#REF!</definedName>
    <definedName name="AutoName997">#REF!</definedName>
    <definedName name="AutoName998">#REF!</definedName>
    <definedName name="AutoName999">#REF!</definedName>
    <definedName name="autotransfo">#REF!</definedName>
    <definedName name="autotransfo1">#REF!</definedName>
    <definedName name="aux">#REF!</definedName>
    <definedName name="avgd">#REF!</definedName>
    <definedName name="aw">#REF!</definedName>
    <definedName name="AZ">#REF!</definedName>
    <definedName name="azerty">#REF!</definedName>
    <definedName name="azertyretrre">#REF!</definedName>
    <definedName name="azsa" localSheetId="3" hidden="1">{"'PROFITABILITY'!$A$1:$F$45"}</definedName>
    <definedName name="azsa" hidden="1">{"'PROFITABILITY'!$A$1:$F$45"}</definedName>
    <definedName name="b">#REF!</definedName>
    <definedName name="b_dash">#REF!</definedName>
    <definedName name="B_FLG">#REF!</definedName>
    <definedName name="Ba">#REF!</definedName>
    <definedName name="back_pressure">#REF!</definedName>
    <definedName name="baicstr">#REF!</definedName>
    <definedName name="BAL">#REF!</definedName>
    <definedName name="ball">#REF!</definedName>
    <definedName name="barre30x3">#REF!</definedName>
    <definedName name="barre40x4">#REF!</definedName>
    <definedName name="_xlnm.Database">#REF!</definedName>
    <definedName name="BASE_PLATE">#REF!</definedName>
    <definedName name="basetrav">#REF!</definedName>
    <definedName name="basf">#REF!</definedName>
    <definedName name="basi">#REF!</definedName>
    <definedName name="Basic">#REF!</definedName>
    <definedName name="Basic_amount">#REF!</definedName>
    <definedName name="Basic_Tower_A">#REF!</definedName>
    <definedName name="Basic5fini">#REF!</definedName>
    <definedName name="Basic5str">#REF!</definedName>
    <definedName name="Basic6fini">#REF!</definedName>
    <definedName name="Basic6str">#REF!</definedName>
    <definedName name="basicfin">#REF!</definedName>
    <definedName name="Basicoverall">#REF!</definedName>
    <definedName name="basistr">#REF!</definedName>
    <definedName name="BAT">#REF!</definedName>
    <definedName name="BAT_48">#REF!</definedName>
    <definedName name="batterie_125">#REF!</definedName>
    <definedName name="batterie_125a">#REF!</definedName>
    <definedName name="batterie_48">#REF!</definedName>
    <definedName name="bb" localSheetId="3" hidden="1">{"'PROFITABILITY'!$A$1:$F$45"}</definedName>
    <definedName name="bb" hidden="1">{"'PROFITABILITY'!$A$1:$F$45"}</definedName>
    <definedName name="bbhjiji">#REF!</definedName>
    <definedName name="BC">#REF!</definedName>
    <definedName name="bcdudvcuevw">#REF!</definedName>
    <definedName name="bcv" localSheetId="3" hidden="1">{"'PROFITABILITY'!$A$1:$F$45"}</definedName>
    <definedName name="bcv" hidden="1">{"'PROFITABILITY'!$A$1:$F$45"}</definedName>
    <definedName name="BD1_Meas1">#REF!</definedName>
    <definedName name="BD1_Meas2">#REF!</definedName>
    <definedName name="BD1_Meas3">#REF!</definedName>
    <definedName name="BD1CE">#REF!</definedName>
    <definedName name="BD1CL">#REF!</definedName>
    <definedName name="BD1DeltaT">#REF!</definedName>
    <definedName name="BD1EconMeasure">#REF!</definedName>
    <definedName name="BD1Event">#REF!</definedName>
    <definedName name="BD1EventFeas">#REF!</definedName>
    <definedName name="BD1EventInd">#REF!</definedName>
    <definedName name="BD1EventIndMax">#REF!</definedName>
    <definedName name="BD1EventLogic">#REF!</definedName>
    <definedName name="BD1EventMax">#REF!</definedName>
    <definedName name="BD1EventMin">#REF!</definedName>
    <definedName name="BD1EventNames">#REF!</definedName>
    <definedName name="BD1EventStep">#REF!</definedName>
    <definedName name="BD1HC">#REF!</definedName>
    <definedName name="BD1Lambda">#REF!</definedName>
    <definedName name="BD1Max_System">#REF!</definedName>
    <definedName name="BD1Model_Params">#REF!</definedName>
    <definedName name="BD1Mu">#REF!</definedName>
    <definedName name="BD1Next1">#REF!</definedName>
    <definedName name="BD1Next2">#REF!</definedName>
    <definedName name="BD1P_enter">#REF!</definedName>
    <definedName name="BD1P_leave">#REF!</definedName>
    <definedName name="BD1ParamStore">#REF!</definedName>
    <definedName name="BD1State">#REF!</definedName>
    <definedName name="BD1StateCost">#REF!</definedName>
    <definedName name="BD1StateFeas">#REF!</definedName>
    <definedName name="BD1StateInd">#REF!</definedName>
    <definedName name="BD1StateIndMax">#REF!</definedName>
    <definedName name="BD1StateList">#REF!</definedName>
    <definedName name="BD1StateLogic">#REF!</definedName>
    <definedName name="BD1StateMax">#REF!</definedName>
    <definedName name="BD1StateMin">#REF!</definedName>
    <definedName name="BD1StateNames">#REF!</definedName>
    <definedName name="BD1StateStep">#REF!</definedName>
    <definedName name="BD1TimeMeasure">#REF!</definedName>
    <definedName name="BD1TransCost1">#REF!</definedName>
    <definedName name="BD1TransCost2">#REF!</definedName>
    <definedName name="BD1TransEvent1">#REF!</definedName>
    <definedName name="BD1TransEvent2">#REF!</definedName>
    <definedName name="BD1TransEventLogic1">#REF!</definedName>
    <definedName name="BD1TransEventLogic2">#REF!</definedName>
    <definedName name="BD1TransInd1">#REF!</definedName>
    <definedName name="BD1TransInd2">#REF!</definedName>
    <definedName name="BD1TransLogic1">#REF!</definedName>
    <definedName name="BD1TransLogic2">#REF!</definedName>
    <definedName name="BD1TransName1">#REF!</definedName>
    <definedName name="BD1TransName2">#REF!</definedName>
    <definedName name="BD1TransNextState1">#REF!</definedName>
    <definedName name="BD1TransNextState2">#REF!</definedName>
    <definedName name="BD1TransProb1">#REF!</definedName>
    <definedName name="BD1TransProb2">#REF!</definedName>
    <definedName name="BD1TransState1">#REF!</definedName>
    <definedName name="BD1TransState2">#REF!</definedName>
    <definedName name="BD1TransStateLogic1">#REF!</definedName>
    <definedName name="BD1TransStateLogic2">#REF!</definedName>
    <definedName name="beam_data">#REF!</definedName>
    <definedName name="beamconc.">#REF!</definedName>
    <definedName name="beams">#REF!</definedName>
    <definedName name="beams_ref">#REF!</definedName>
    <definedName name="BEN">#REF!</definedName>
    <definedName name="Benefits">#REF!</definedName>
    <definedName name="Benefotspld">#REF!</definedName>
    <definedName name="beta">#REF!</definedName>
    <definedName name="BFR">#REF!</definedName>
    <definedName name="BFR_1">#REF!</definedName>
    <definedName name="BFR_2">#REF!</definedName>
    <definedName name="BGFBF" hidden="1">#REF!</definedName>
    <definedName name="BGT3_WORKING">#REF!</definedName>
    <definedName name="Bidder_Quote_Ref_No">#REF!</definedName>
    <definedName name="biddername">#REF!</definedName>
    <definedName name="BILLNOWISE">#REF!</definedName>
    <definedName name="bl">#REF!</definedName>
    <definedName name="bnmn" hidden="1">#REF!</definedName>
    <definedName name="bol">#REF!</definedName>
    <definedName name="BOLT">#REF!</definedName>
    <definedName name="bom">#REF!</definedName>
    <definedName name="boml">#REF!</definedName>
    <definedName name="BOQ">#REF!</definedName>
    <definedName name="BORDEREAU">#REF!</definedName>
    <definedName name="BOSS">#REF!</definedName>
    <definedName name="botl">#REF!</definedName>
    <definedName name="botn">#REF!</definedName>
    <definedName name="Bottoni">#REF!</definedName>
    <definedName name="BOX">#REF!</definedName>
    <definedName name="bpcm">#REF!</definedName>
    <definedName name="bps">#REF!</definedName>
    <definedName name="BQ">#REF!</definedName>
    <definedName name="breadth">#REF!</definedName>
    <definedName name="Breaks">#REF!</definedName>
    <definedName name="brhrthtrh" hidden="1">#REF!</definedName>
    <definedName name="BRICK">#REF!</definedName>
    <definedName name="brk">#REF!</definedName>
    <definedName name="brk___0">#REF!</definedName>
    <definedName name="BrRccTotal">#REF!</definedName>
    <definedName name="BS">#REF!</definedName>
    <definedName name="BS_9A">#REF!</definedName>
    <definedName name="BS_9B">#REF!</definedName>
    <definedName name="bua">#REF!</definedName>
    <definedName name="budgets">#REF!</definedName>
    <definedName name="BUILDING_No.10">#REF!</definedName>
    <definedName name="BUILDING_No.2">#REF!</definedName>
    <definedName name="BUILDING_No.3a">#REF!</definedName>
    <definedName name="BUILDING_No.3b">#REF!</definedName>
    <definedName name="BUILDING_No.3c">#REF!</definedName>
    <definedName name="BUILDING_No.4A">#REF!</definedName>
    <definedName name="BuiltIn_AutoFilter___6">#REF!</definedName>
    <definedName name="BuiltIn_AutoFilter___6_1">#REF!</definedName>
    <definedName name="BuiltIn_AutoFilter___6_2">"#REF!"</definedName>
    <definedName name="BuiltIn_AutoFilter___6_3">"#REF!"</definedName>
    <definedName name="BuiltIn_AutoFilter___6_4">"#REF!"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">#REF!</definedName>
    <definedName name="BuiltIn_Print_Titles">#REF!</definedName>
    <definedName name="BuiltIn_Print_Titles___0">#REF!</definedName>
    <definedName name="BuiltIn_Print_Titles___0___0">#REF!</definedName>
    <definedName name="BusbayMedian">#REF!</definedName>
    <definedName name="Busstop">#REF!</definedName>
    <definedName name="butterfly">#REF!</definedName>
    <definedName name="bv">#REF!</definedName>
    <definedName name="bvc" hidden="1">#REF!</definedName>
    <definedName name="BWF1B">#REF!</definedName>
    <definedName name="bwfb">#REF!</definedName>
    <definedName name="bwheight">#REF!</definedName>
    <definedName name="bwl">#REF!</definedName>
    <definedName name="bwld">#REF!</definedName>
    <definedName name="bww">#REF!</definedName>
    <definedName name="by_weld">#REF!</definedName>
    <definedName name="BYH" hidden="1">#REF!</definedName>
    <definedName name="byt">#REF!</definedName>
    <definedName name="C_">#REF!</definedName>
    <definedName name="c_146">#REF!</definedName>
    <definedName name="C_D">#REF!</definedName>
    <definedName name="c_margin">#REF!</definedName>
    <definedName name="C_T">#REF!</definedName>
    <definedName name="C_VALUE">#REF!</definedName>
    <definedName name="C1776532">#REF!</definedName>
    <definedName name="CA">#REF!</definedName>
    <definedName name="CA_1">#REF!</definedName>
    <definedName name="CA_2">#REF!</definedName>
    <definedName name="CA1_">#REF!</definedName>
    <definedName name="CA2_">#REF!</definedName>
    <definedName name="CA3_">#REF!</definedName>
    <definedName name="CAA">#REF!</definedName>
    <definedName name="CAADD">#REF!</definedName>
    <definedName name="CAB.IS">#N/A</definedName>
    <definedName name="CAB.NUS">#N/A</definedName>
    <definedName name="CABLE">#REF!</definedName>
    <definedName name="CABLE1">#REF!</definedName>
    <definedName name="Cad">#REF!</definedName>
    <definedName name="cadwel">#REF!</definedName>
    <definedName name="CAF">#REF!</definedName>
    <definedName name="cal">#REF!</definedName>
    <definedName name="CalcAgencyPrice">#REF!</definedName>
    <definedName name="calcsum">#REF!</definedName>
    <definedName name="calculation">#REF!</definedName>
    <definedName name="calculation1">#REF!</definedName>
    <definedName name="calpersteel">#REF!</definedName>
    <definedName name="Cam_1GUA">#REF!</definedName>
    <definedName name="Cam_1USA_EURO">#REF!</definedName>
    <definedName name="Cam_1USA_EURO_11">#REF!</definedName>
    <definedName name="Cam_1USA_GS">#REF!</definedName>
    <definedName name="Cam_1USA_GS_11">#REF!</definedName>
    <definedName name="Cam_1USA_GS1">#REF!</definedName>
    <definedName name="Cambio">#REF!</definedName>
    <definedName name="cambio_USD_euro">#REF!</definedName>
    <definedName name="can">#REF!</definedName>
    <definedName name="CAPEX">#REF!</definedName>
    <definedName name="Cas">#REF!</definedName>
    <definedName name="CASAT1">#REF!</definedName>
    <definedName name="CASAT2">#REF!</definedName>
    <definedName name="cashfloaa">#REF!</definedName>
    <definedName name="casting">#REF!</definedName>
    <definedName name="category">#REF!</definedName>
    <definedName name="Category_All">#REF!</definedName>
    <definedName name="CATIN">#N/A</definedName>
    <definedName name="CATJYOU">#N/A</definedName>
    <definedName name="CATREC">#N/A</definedName>
    <definedName name="CATSYU">#N/A</definedName>
    <definedName name="CAUSE">#REF!</definedName>
    <definedName name="CB">#REF!</definedName>
    <definedName name="CB_230">#REF!</definedName>
    <definedName name="CB_500_3POLE">#REF!</definedName>
    <definedName name="CB_500_single">#REF!</definedName>
    <definedName name="CB_500_three_pole">#REF!</definedName>
    <definedName name="CBR220CTL">#REF!</definedName>
    <definedName name="CBR500CTL">#REF!</definedName>
    <definedName name="CBS">#REF!</definedName>
    <definedName name="CBS_230">#REF!</definedName>
    <definedName name="CBS_500_SINGLE">#REF!</definedName>
    <definedName name="cca">#REF!</definedName>
    <definedName name="ccc" localSheetId="3" hidden="1">{"'PROFITABILITY'!$A$1:$F$45"}</definedName>
    <definedName name="ccc" hidden="1">{"'PROFITABILITY'!$A$1:$F$45"}</definedName>
    <definedName name="cccc">#REF!</definedName>
    <definedName name="CDCT875">#REF!</definedName>
    <definedName name="cdepth">#REF!</definedName>
    <definedName name="cds">#REF!</definedName>
    <definedName name="CDT">#REF!</definedName>
    <definedName name="cefEuro">#REF!</definedName>
    <definedName name="Cercos">#REF!</definedName>
    <definedName name="CF">#REF!</definedName>
    <definedName name="CG">#REF!</definedName>
    <definedName name="CHANGE">#REF!</definedName>
    <definedName name="change_monnaie">#REF!</definedName>
    <definedName name="chapter7">#REF!</definedName>
    <definedName name="charger_125">#REF!</definedName>
    <definedName name="charger_48">#REF!</definedName>
    <definedName name="CHARGERS48">#REF!</definedName>
    <definedName name="chariot">#REF!</definedName>
    <definedName name="checked">#REF!</definedName>
    <definedName name="checked1">#REF!</definedName>
    <definedName name="chemicalcalculationperungudi">#REF!</definedName>
    <definedName name="chemsludgecal">#REF!</definedName>
    <definedName name="chicke">#REF!</definedName>
    <definedName name="chk">#REF!</definedName>
    <definedName name="cici">#REF!</definedName>
    <definedName name="CIRC">#REF!</definedName>
    <definedName name="civil">#REF!</definedName>
    <definedName name="CIVIL_WORKS">#REF!</definedName>
    <definedName name="civil_workss">#REF!</definedName>
    <definedName name="CivilBasic">#REF!</definedName>
    <definedName name="cjh" hidden="1">#REF!</definedName>
    <definedName name="cl">#REF!</definedName>
    <definedName name="CL1_">#REF!</definedName>
    <definedName name="CL2DOSE">#REF!</definedName>
    <definedName name="CL2RESID">#REF!</definedName>
    <definedName name="CLADD">#REF!</definedName>
    <definedName name="Clearing">#REF!</definedName>
    <definedName name="cli">#REF!</definedName>
    <definedName name="client">#REF!</definedName>
    <definedName name="Client_Markup">#REF!</definedName>
    <definedName name="ClientDirect">#REF!</definedName>
    <definedName name="ClientPrivé">#REF!</definedName>
    <definedName name="CMA">#REF!</definedName>
    <definedName name="CO">#REF!</definedName>
    <definedName name="COA">#REF!</definedName>
    <definedName name="coat">#REF!</definedName>
    <definedName name="CODES_AND_COSTS">#REF!</definedName>
    <definedName name="COE">#REF!</definedName>
    <definedName name="coedsdelaf">#REF!</definedName>
    <definedName name="Coef">#REF!</definedName>
    <definedName name="Coef1">#REF!</definedName>
    <definedName name="Coef2">#REF!</definedName>
    <definedName name="Coef3">#REF!</definedName>
    <definedName name="coefcegaf">#REF!</definedName>
    <definedName name="coefcegetude">#REF!</definedName>
    <definedName name="coefcegfo">#REF!</definedName>
    <definedName name="coefcegmes">#REF!</definedName>
    <definedName name="coefcegpdr">#REF!</definedName>
    <definedName name="coefcegpr">#REF!</definedName>
    <definedName name="coefeuro">#REF!</definedName>
    <definedName name="COEFF">#REF!</definedName>
    <definedName name="coeff_commissionning">#REF!</definedName>
    <definedName name="coeff_gc_et_install">#REF!</definedName>
    <definedName name="coeff_rabais">#REF!</definedName>
    <definedName name="coeff_testing">#REF!</definedName>
    <definedName name="coeff_vente_autre">#REF!</definedName>
    <definedName name="coeff_vente_CB">#REF!</definedName>
    <definedName name="coeff_vente_spare">#REF!</definedName>
    <definedName name="coeff_vente_transfo">#REF!</definedName>
    <definedName name="COEFFBENTEXFRM">#REF!</definedName>
    <definedName name="coeffcfa">#REF!</definedName>
    <definedName name="COEFFRABAIS">#REF!</definedName>
    <definedName name="COEFFTEST">#REF!</definedName>
    <definedName name="COEFFVENT">#REF!</definedName>
    <definedName name="COEFFVENTCB">#REF!</definedName>
    <definedName name="COEFFVENTESPARE">#REF!</definedName>
    <definedName name="coefgc">#REF!</definedName>
    <definedName name="coefsdeletude">#REF!</definedName>
    <definedName name="coefsdelfo">#REF!</definedName>
    <definedName name="coefsdelmes">#REF!</definedName>
    <definedName name="coefsdelpdr">#REF!</definedName>
    <definedName name="coefsdelpr">#REF!</definedName>
    <definedName name="col_I">#REF!</definedName>
    <definedName name="collection">#REF!</definedName>
    <definedName name="COLLSTATUS">#REF!</definedName>
    <definedName name="collstatuspage1">#REF!</definedName>
    <definedName name="collstatuspage2">#REF!</definedName>
    <definedName name="column">#REF!</definedName>
    <definedName name="column_ref">#REF!</definedName>
    <definedName name="Columns">#REF!</definedName>
    <definedName name="colx">#REF!</definedName>
    <definedName name="colz">#REF!</definedName>
    <definedName name="COM">#REF!</definedName>
    <definedName name="COMMISS">#REF!</definedName>
    <definedName name="Commission">#REF!</definedName>
    <definedName name="CommMan">#REF!</definedName>
    <definedName name="CommMan_2">#REF!</definedName>
    <definedName name="CommMan_B">#REF!</definedName>
    <definedName name="COMMODITY">#REF!</definedName>
    <definedName name="CommSup">#REF!</definedName>
    <definedName name="CommSup_2">#REF!</definedName>
    <definedName name="CommSup_B">#REF!</definedName>
    <definedName name="COMP">#REF!</definedName>
    <definedName name="company">#REF!</definedName>
    <definedName name="Company_Name">#REF!</definedName>
    <definedName name="compulsoryleft">#REF!</definedName>
    <definedName name="con">#REF!</definedName>
    <definedName name="con30_40">#REF!</definedName>
    <definedName name="con30x3">#REF!</definedName>
    <definedName name="con40x4">#REF!</definedName>
    <definedName name="con40x40">#REF!</definedName>
    <definedName name="CONCABLES">#REF!</definedName>
    <definedName name="CONCABLES220">#REF!</definedName>
    <definedName name="COND">#REF!</definedName>
    <definedName name="cond1">#REF!</definedName>
    <definedName name="cond2">#REF!</definedName>
    <definedName name="conden">#REF!</definedName>
    <definedName name="Conductor">#REF!</definedName>
    <definedName name="CONDUIT">#REF!</definedName>
    <definedName name="const" localSheetId="3" hidden="1">{"'PROFITABILITY'!$A$1:$F$45"}</definedName>
    <definedName name="const" hidden="1">{"'PROFITABILITY'!$A$1:$F$45"}</definedName>
    <definedName name="ConstEqt_Cost_002FC">#REF!</definedName>
    <definedName name="ConstEqt_Cost_002LC">#REF!</definedName>
    <definedName name="CONSUMABLE">#REF!</definedName>
    <definedName name="CONT">#REF!</definedName>
    <definedName name="Cont.Amt.">#REF!</definedName>
    <definedName name="CONT_BGT4_I_">#REF!</definedName>
    <definedName name="CONT_BGT4_II_">#REF!</definedName>
    <definedName name="CONT_M4">#REF!</definedName>
    <definedName name="CONT1">#REF!</definedName>
    <definedName name="contact">#REF!</definedName>
    <definedName name="contactarea">#REF!</definedName>
    <definedName name="contrat">#REF!</definedName>
    <definedName name="conv">#REF!</definedName>
    <definedName name="Conversion">#REF!</definedName>
    <definedName name="coordinates">#REF!</definedName>
    <definedName name="COS">#REF!</definedName>
    <definedName name="cost">#N/A</definedName>
    <definedName name="Country_Factor">#REF!</definedName>
    <definedName name="cpcl">#REF!</definedName>
    <definedName name="cpcl26.4">#REF!</definedName>
    <definedName name="cpcl26.4mldnew">#REF!</definedName>
    <definedName name="CPLG">#REF!</definedName>
    <definedName name="CP새단가">#REF!</definedName>
    <definedName name="cr">#REF!</definedName>
    <definedName name="Crashbarrier">#REF!</definedName>
    <definedName name="_xlnm.Criteria">#REF!</definedName>
    <definedName name="Crore">#REF!</definedName>
    <definedName name="Crores">#REF!</definedName>
    <definedName name="Cross">#REF!</definedName>
    <definedName name="crush_s">#REF!</definedName>
    <definedName name="CS">#REF!</definedName>
    <definedName name="csdeletude">#REF!</definedName>
    <definedName name="CST">#REF!</definedName>
    <definedName name="Ct_Fe2___Fe_OH_2">#REF!</definedName>
    <definedName name="cur">#REF!</definedName>
    <definedName name="Curvelength">#REF!</definedName>
    <definedName name="Cus_Duty">#REF!</definedName>
    <definedName name="cust">#REF!</definedName>
    <definedName name="CUTINTL">#REF!</definedName>
    <definedName name="cuv">#REF!</definedName>
    <definedName name="cvbn" hidden="1">#REF!</definedName>
    <definedName name="cvd">#REF!</definedName>
    <definedName name="cwidth">#REF!</definedName>
    <definedName name="CWP">#REF!</definedName>
    <definedName name="D_1">#REF!</definedName>
    <definedName name="D_2">#REF!</definedName>
    <definedName name="d1e">#REF!</definedName>
    <definedName name="d1f">#REF!</definedName>
    <definedName name="d1fv">#REF!</definedName>
    <definedName name="d2e">#REF!</definedName>
    <definedName name="d2f">#REF!</definedName>
    <definedName name="d2fv">#REF!</definedName>
    <definedName name="d3e">#REF!</definedName>
    <definedName name="d3f">#REF!</definedName>
    <definedName name="d3fv">#REF!</definedName>
    <definedName name="d4e">#REF!</definedName>
    <definedName name="d4f">#REF!</definedName>
    <definedName name="d4fv">#REF!</definedName>
    <definedName name="d5e">#REF!</definedName>
    <definedName name="d5f">#REF!</definedName>
    <definedName name="d5fv">#REF!</definedName>
    <definedName name="D8Data">#REF!</definedName>
    <definedName name="dado">#REF!</definedName>
    <definedName name="DADO2">#REF!</definedName>
    <definedName name="Dafety_B">#REF!</definedName>
    <definedName name="Dampers" localSheetId="3" hidden="1">{"'PROFITABILITY'!$A$1:$F$45"}</definedName>
    <definedName name="Dampers" hidden="1">{"'PROFITABILITY'!$A$1:$F$45"}</definedName>
    <definedName name="DANGA" localSheetId="3">#REF!,#REF!</definedName>
    <definedName name="DANGA">#REF!,#REF!</definedName>
    <definedName name="DaRWk1" localSheetId="3">#REF!</definedName>
    <definedName name="DaRWk1">#REF!</definedName>
    <definedName name="DaRWk10">#REF!</definedName>
    <definedName name="DaRWk11">#REF!</definedName>
    <definedName name="DaRWk12">#REF!</definedName>
    <definedName name="DaRWk2">#REF!</definedName>
    <definedName name="DaRWk3">#REF!</definedName>
    <definedName name="DaRWk4">#REF!</definedName>
    <definedName name="DaRWk5">#REF!</definedName>
    <definedName name="DaRWk6">#REF!</definedName>
    <definedName name="DaRWk8">#REF!</definedName>
    <definedName name="DaRwk9">#REF!</definedName>
    <definedName name="dasdfds">#REF!</definedName>
    <definedName name="Data">#REF!</definedName>
    <definedName name="DATA_13">#REF!</definedName>
    <definedName name="DATA_14">#REF!</definedName>
    <definedName name="DATA_15">#REF!</definedName>
    <definedName name="DATA_16">#REF!</definedName>
    <definedName name="DATA_17">#REF!</definedName>
    <definedName name="DATA_18">#REF!</definedName>
    <definedName name="DATA_19">#REF!</definedName>
    <definedName name="DATA_20">#REF!</definedName>
    <definedName name="DATA_21">#REF!</definedName>
    <definedName name="DATA_22">#REF!</definedName>
    <definedName name="DATA_23">#REF!</definedName>
    <definedName name="DATA_24">#REF!</definedName>
    <definedName name="DATA_25">#REF!</definedName>
    <definedName name="Data_Opt_Bill5">#REF!</definedName>
    <definedName name="DATA1">#REF!</definedName>
    <definedName name="DATA10">#REF!</definedName>
    <definedName name="DATA11">#REF!</definedName>
    <definedName name="DATA12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33">#REF!</definedName>
    <definedName name="DATA34">#REF!</definedName>
    <definedName name="DATA35">#REF!</definedName>
    <definedName name="DATA36">#REF!</definedName>
    <definedName name="DATA37">#REF!</definedName>
    <definedName name="DATA38">#REF!</definedName>
    <definedName name="DATA39">#REF!</definedName>
    <definedName name="DATA4">#REF!</definedName>
    <definedName name="DATA40">#REF!</definedName>
    <definedName name="DATA41">#REF!</definedName>
    <definedName name="DATA42">#REF!</definedName>
    <definedName name="DATA43">#REF!</definedName>
    <definedName name="DATA44">#REF!</definedName>
    <definedName name="DATA45">#REF!</definedName>
    <definedName name="DATA46">#REF!</definedName>
    <definedName name="DATA47">#REF!</definedName>
    <definedName name="DATA48">#REF!</definedName>
    <definedName name="DATA49">#REF!</definedName>
    <definedName name="DATA5">#REF!</definedName>
    <definedName name="DATA50">#REF!</definedName>
    <definedName name="DATA51">#REF!</definedName>
    <definedName name="DATA52">#REF!</definedName>
    <definedName name="DATA53">#REF!</definedName>
    <definedName name="DATA8">#REF!</definedName>
    <definedName name="DATA9">#REF!</definedName>
    <definedName name="datb">#REF!</definedName>
    <definedName name="datc">#REF!</definedName>
    <definedName name="Date">#REF!</definedName>
    <definedName name="Date_of_Data">#REF!</definedName>
    <definedName name="DaWk7">#REF!</definedName>
    <definedName name="DAYS">#REF!</definedName>
    <definedName name="dbase">#REF!</definedName>
    <definedName name="dbasecostunit">#REF!</definedName>
    <definedName name="DBM">#REF!</definedName>
    <definedName name="dbratio">#REF!</definedName>
    <definedName name="dbrwk1">#REF!</definedName>
    <definedName name="dbrwk10">#REF!</definedName>
    <definedName name="dbrwk11">#REF!</definedName>
    <definedName name="dbrwk12">#REF!</definedName>
    <definedName name="dbrwk2">#REF!</definedName>
    <definedName name="dbrwk3">#REF!</definedName>
    <definedName name="dbrwk4">#REF!</definedName>
    <definedName name="dbrwk5">#REF!</definedName>
    <definedName name="dbrwk6">#REF!</definedName>
    <definedName name="dbrwk7">#REF!</definedName>
    <definedName name="dbrwk8">#REF!</definedName>
    <definedName name="dbrwk9">#REF!</definedName>
    <definedName name="dbyb">#REF!</definedName>
    <definedName name="dbyd">#REF!</definedName>
    <definedName name="dc">#REF!</definedName>
    <definedName name="dcrwk1">#REF!</definedName>
    <definedName name="dcrwk10">#REF!</definedName>
    <definedName name="dcrwk11">#REF!</definedName>
    <definedName name="dcrwk12">#REF!</definedName>
    <definedName name="dcrwk2">#REF!</definedName>
    <definedName name="dcrwk3">#REF!</definedName>
    <definedName name="dcrwk4">#REF!</definedName>
    <definedName name="dcrwk5">#REF!</definedName>
    <definedName name="dcrwk6">#REF!</definedName>
    <definedName name="dcrwk7">#REF!</definedName>
    <definedName name="dcrwk8">#REF!</definedName>
    <definedName name="dcrwk9">#REF!</definedName>
    <definedName name="dd" localSheetId="3" hidden="1">{"'PROFITABILITY'!$A$1:$F$45"}</definedName>
    <definedName name="dd" hidden="1">{"'PROFITABILITY'!$A$1:$F$45"}</definedName>
    <definedName name="ddd" localSheetId="3" hidden="1">{"'PROFITABILITY'!$A$1:$F$45"}</definedName>
    <definedName name="ddd" hidden="1">{"'PROFITABILITY'!$A$1:$F$45"}</definedName>
    <definedName name="dddd">#REF!</definedName>
    <definedName name="ddf">#REF!</definedName>
    <definedName name="DEBTORS">#REF!</definedName>
    <definedName name="début_chantier">#REF!</definedName>
    <definedName name="DEC.GH">#REF!</definedName>
    <definedName name="DEFECT_LIABILITY_PERIOD">#REF!</definedName>
    <definedName name="deff">#REF!</definedName>
    <definedName name="DelDC">#REF!</definedName>
    <definedName name="DelDm">#REF!</definedName>
    <definedName name="delineators">#REF!</definedName>
    <definedName name="Delivery">#REF!</definedName>
    <definedName name="delivery_Point_1">#REF!</definedName>
    <definedName name="delivery_Point_2">#REF!</definedName>
    <definedName name="delivery_Point_3">#REF!</definedName>
    <definedName name="delivery_Point_4">#REF!</definedName>
    <definedName name="delivery_Point_5">#REF!</definedName>
    <definedName name="delivery_Point_6">#REF!</definedName>
    <definedName name="delta">#REF!</definedName>
    <definedName name="DELTA1" localSheetId="3" hidden="1">{"'PROFITABILITY'!$A$1:$F$45"}</definedName>
    <definedName name="DELTA1" hidden="1">{"'PROFITABILITY'!$A$1:$F$45"}</definedName>
    <definedName name="DelType">#REF!</definedName>
    <definedName name="DEM">#REF!</definedName>
    <definedName name="Demand_Charge_Details">#REF!</definedName>
    <definedName name="Dep_Scaff">#REF!</definedName>
    <definedName name="Depn_PMEScaff">#REF!</definedName>
    <definedName name="Depn_Props">#REF!</definedName>
    <definedName name="depr">#REF!</definedName>
    <definedName name="depr_1">#REF!</definedName>
    <definedName name="depr_2">#REF!</definedName>
    <definedName name="depth">#REF!</definedName>
    <definedName name="deptLookup">#REF!</definedName>
    <definedName name="des" localSheetId="3" hidden="1">{"'PROFITABILITY'!$A$1:$F$45"}</definedName>
    <definedName name="des" hidden="1">{"'PROFITABILITY'!$A$1:$F$45"}</definedName>
    <definedName name="design">#REF!</definedName>
    <definedName name="designed">#REF!</definedName>
    <definedName name="DESILTING" localSheetId="3" hidden="1">{#N/A,#N/A,FALSE,"abs";#N/A,#N/A,FALSE,"Annex-I";#N/A,#N/A,FALSE,"Annex-II";#N/A,#N/A,FALSE,"Annex-III";#N/A,#N/A,FALSE,"Annex-IV";#N/A,#N/A,FALSE,"Annex-V";#N/A,#N/A,FALSE,"Annex-VI"}</definedName>
    <definedName name="DESILTING" hidden="1">{#N/A,#N/A,FALSE,"abs";#N/A,#N/A,FALSE,"Annex-I";#N/A,#N/A,FALSE,"Annex-II";#N/A,#N/A,FALSE,"Annex-III";#N/A,#N/A,FALSE,"Annex-IV";#N/A,#N/A,FALSE,"Annex-V";#N/A,#N/A,FALSE,"Annex-VI"}</definedName>
    <definedName name="devise">#REF!</definedName>
    <definedName name="df">#REF!</definedName>
    <definedName name="DF1V">#REF!</definedName>
    <definedName name="DF2V">#REF!</definedName>
    <definedName name="DF3V">#REF!</definedName>
    <definedName name="DF4V">#REF!</definedName>
    <definedName name="DF5V">#REF!</definedName>
    <definedName name="dfaf" localSheetId="3" hidden="1">{"'장비'!$A$3:$M$12"}</definedName>
    <definedName name="dfaf" hidden="1">{"'장비'!$A$3:$M$12"}</definedName>
    <definedName name="dfb" hidden="1">#REF!</definedName>
    <definedName name="dfdfdfd" localSheetId="3" hidden="1">{"'PROFITABILITY'!$A$1:$F$45"}</definedName>
    <definedName name="dfdfdfd" hidden="1">{"'PROFITABILITY'!$A$1:$F$45"}</definedName>
    <definedName name="dfdsdg">#REF!</definedName>
    <definedName name="DFF">#REF!</definedName>
    <definedName name="dfg" hidden="1">#REF!</definedName>
    <definedName name="dfgbnrtgh" hidden="1">#REF!</definedName>
    <definedName name="dfgh" hidden="1">#REF!</definedName>
    <definedName name="dfgs" hidden="1">#REF!</definedName>
    <definedName name="dfs" hidden="1">#REF!</definedName>
    <definedName name="dg">#REF!</definedName>
    <definedName name="DG_Total">#REF!</definedName>
    <definedName name="dgfhdklEJA">#REF!</definedName>
    <definedName name="dgfhnhg" hidden="1">#REF!</definedName>
    <definedName name="dgn">#REF!</definedName>
    <definedName name="dhgh">#REF!</definedName>
    <definedName name="dhjkhkgh">#REF!</definedName>
    <definedName name="diacab">#REF!</definedName>
    <definedName name="diameter">#REF!</definedName>
    <definedName name="diaphragm">#REF!</definedName>
    <definedName name="diaties">#REF!</definedName>
    <definedName name="diatubal">#REF!</definedName>
    <definedName name="DICF">#REF!</definedName>
    <definedName name="Directionalarrows">#REF!</definedName>
    <definedName name="Directsigns">#REF!</definedName>
    <definedName name="Dis" localSheetId="3" hidden="1">{"'PROFITABILITY'!$A$1:$F$45"}</definedName>
    <definedName name="Dis" hidden="1">{"'PROFITABILITY'!$A$1:$F$45"}</definedName>
    <definedName name="Dis_1" localSheetId="3" hidden="1">{"'PROFITABILITY'!$A$1:$F$45"}</definedName>
    <definedName name="Dis_1" hidden="1">{"'PROFITABILITY'!$A$1:$F$45"}</definedName>
    <definedName name="disbursement">#REF!</definedName>
    <definedName name="DISC">#REF!</definedName>
    <definedName name="discount">#REF!</definedName>
    <definedName name="disdir">#REF!</definedName>
    <definedName name="DIV">1000000</definedName>
    <definedName name="djb">#REF!</definedName>
    <definedName name="DKG" localSheetId="3" hidden="1">{"'PROFITABILITY'!$A$1:$F$45"}</definedName>
    <definedName name="DKG" hidden="1">{"'PROFITABILITY'!$A$1:$F$45"}</definedName>
    <definedName name="dl">#REF!</definedName>
    <definedName name="DL_Ave">#REF!</definedName>
    <definedName name="DL_Mobi_Mth">#REF!</definedName>
    <definedName name="DL_Mth">#REF!</definedName>
    <definedName name="DL_Total_002MHs">#REF!</definedName>
    <definedName name="DL_Total_Cost_002FC">#REF!</definedName>
    <definedName name="DL_Total_Cost_002LC">#REF!</definedName>
    <definedName name="DL_Total_Peak">#REF!</definedName>
    <definedName name="dlb">#REF!</definedName>
    <definedName name="DLC">#REF!</definedName>
    <definedName name="DLF">#N/A</definedName>
    <definedName name="DLOSS">#REF!</definedName>
    <definedName name="DLP">#REF!</definedName>
    <definedName name="DM_1">#REF!</definedName>
    <definedName name="DM_2">#REF!</definedName>
    <definedName name="dmfds">#REF!</definedName>
    <definedName name="dmmmm">#REF!</definedName>
    <definedName name="DMUSD">#REF!</definedName>
    <definedName name="DOC">#REF!</definedName>
    <definedName name="DOC_COMPLET" localSheetId="3">#REF!,#REF!,#REF!</definedName>
    <definedName name="DOC_COMPLET">#REF!,#REF!,#REF!</definedName>
    <definedName name="docu" localSheetId="3">#REF!</definedName>
    <definedName name="docu">#REF!</definedName>
    <definedName name="dodo">#REF!</definedName>
    <definedName name="dol">#REF!</definedName>
    <definedName name="DOLLARS1">#REF!</definedName>
    <definedName name="DOLLARS2">#REF!</definedName>
    <definedName name="dq">#REF!</definedName>
    <definedName name="drain_trap">#REF!</definedName>
    <definedName name="Drainagechutes">#REF!</definedName>
    <definedName name="DrainEW">#REF!</definedName>
    <definedName name="dratio1">#REF!</definedName>
    <definedName name="DRAWINGS">#REF!</definedName>
    <definedName name="DRAWINGS_I">#REF!</definedName>
    <definedName name="DS_230">#REF!</definedName>
    <definedName name="DS_500">#REF!</definedName>
    <definedName name="DS_500_malt">#REF!</definedName>
    <definedName name="dsdsdsd">#REF!</definedName>
    <definedName name="dsw">#REF!</definedName>
    <definedName name="DSW_230">#REF!</definedName>
    <definedName name="dt" hidden="1">#REF!</definedName>
    <definedName name="dthfths">#REF!</definedName>
    <definedName name="dtnps">#REF!</definedName>
    <definedName name="dtu" hidden="1">#REF!</definedName>
    <definedName name="dtyj" hidden="1">#REF!</definedName>
    <definedName name="du">#REF!</definedName>
    <definedName name="dual_plate_check">#REF!</definedName>
    <definedName name="dud" hidden="1">#REF!</definedName>
    <definedName name="dukhan">#REF!</definedName>
    <definedName name="dumppr">#REF!</definedName>
    <definedName name="duplex_strainer">#REF!</definedName>
    <definedName name="dur">#REF!</definedName>
    <definedName name="durée_chantier">#REF!</definedName>
    <definedName name="durée_instal">#REF!</definedName>
    <definedName name="dwpefb">#REF!</definedName>
    <definedName name="dwpefb_2">#REF!</definedName>
    <definedName name="dwpeld">#REF!</definedName>
    <definedName name="dwpeld_2">#REF!</definedName>
    <definedName name="dwpelw">#REF!</definedName>
    <definedName name="dwpelw_2">#REF!</definedName>
    <definedName name="dx">#REF!</definedName>
    <definedName name="dx_shape">#REF!</definedName>
    <definedName name="dxp">#REF!</definedName>
    <definedName name="dz">#REF!</definedName>
    <definedName name="dzp">#REF!</definedName>
    <definedName name="E_1">#REF!</definedName>
    <definedName name="E_2">#REF!</definedName>
    <definedName name="E_45E">#REF!</definedName>
    <definedName name="E_90LE">#REF!</definedName>
    <definedName name="E_90SE">#REF!</definedName>
    <definedName name="E_BV">#REF!</definedName>
    <definedName name="E_D">#REF!</definedName>
    <definedName name="E_GV">#REF!</definedName>
    <definedName name="e_margin">#REF!</definedName>
    <definedName name="E_SC">#REF!</definedName>
    <definedName name="E_T">#REF!</definedName>
    <definedName name="EARTH">#REF!</definedName>
    <definedName name="EARTH1">#REF!</definedName>
    <definedName name="EB_Total">#REF!</definedName>
    <definedName name="eccx">#REF!</definedName>
    <definedName name="eccz">#REF!</definedName>
    <definedName name="ecfact">#REF!</definedName>
    <definedName name="ED">#REF!</definedName>
    <definedName name="edc" hidden="1">#REF!</definedName>
    <definedName name="ee">#REF!</definedName>
    <definedName name="eee" localSheetId="3" hidden="1">{"'PROFITABILITY'!$A$1:$F$45"}</definedName>
    <definedName name="eee" hidden="1">{"'PROFITABILITY'!$A$1:$F$45"}</definedName>
    <definedName name="eff">#REF!</definedName>
    <definedName name="effdepth">#REF!</definedName>
    <definedName name="effdepthx">#REF!</definedName>
    <definedName name="effdepthz">#REF!</definedName>
    <definedName name="EFFECT">#REF!</definedName>
    <definedName name="EFFICIENCY">#REF!</definedName>
    <definedName name="effwidth">#REF!</definedName>
    <definedName name="effwidthz">#REF!</definedName>
    <definedName name="efx">#REF!</definedName>
    <definedName name="efy">#REF!</definedName>
    <definedName name="EGFRC">#REF!</definedName>
    <definedName name="EH_001_1">#REF!</definedName>
    <definedName name="EH_001_10">#REF!</definedName>
    <definedName name="EH_001_11">#REF!</definedName>
    <definedName name="EH_001_12">#REF!</definedName>
    <definedName name="EH_001_13">#REF!</definedName>
    <definedName name="EH_001_14">#REF!</definedName>
    <definedName name="EH_001_15">#REF!</definedName>
    <definedName name="EH_001_16">#REF!</definedName>
    <definedName name="EH_001_17">#REF!</definedName>
    <definedName name="EH_001_18">#REF!</definedName>
    <definedName name="EH_001_2">#REF!</definedName>
    <definedName name="EH_001_3">#REF!</definedName>
    <definedName name="EH_001_4">#REF!</definedName>
    <definedName name="EH_001_5">#REF!</definedName>
    <definedName name="EH_001_6">#REF!</definedName>
    <definedName name="EH_001_7">#REF!</definedName>
    <definedName name="EH_001_8">#REF!</definedName>
    <definedName name="EH_001_9">#REF!</definedName>
    <definedName name="EH_002_1">#REF!</definedName>
    <definedName name="EH_002_10">#REF!</definedName>
    <definedName name="EH_002_11">#REF!</definedName>
    <definedName name="EH_002_12">#REF!</definedName>
    <definedName name="EH_002_13">#REF!</definedName>
    <definedName name="EH_002_14">#REF!</definedName>
    <definedName name="EH_002_15">#REF!</definedName>
    <definedName name="EH_002_16">#REF!</definedName>
    <definedName name="EH_002_17">#REF!</definedName>
    <definedName name="EH_002_18">#REF!</definedName>
    <definedName name="EH_002_2">#REF!</definedName>
    <definedName name="EH_002_3">#REF!</definedName>
    <definedName name="EH_002_4">#REF!</definedName>
    <definedName name="EH_002_5">#REF!</definedName>
    <definedName name="EH_002_6">#REF!</definedName>
    <definedName name="EH_002_7">#REF!</definedName>
    <definedName name="EH_002_8">#REF!</definedName>
    <definedName name="EH_002_9">#REF!</definedName>
    <definedName name="eightline">#REF!</definedName>
    <definedName name="ejj" hidden="1">#REF!</definedName>
    <definedName name="Elbows">#REF!</definedName>
    <definedName name="elbows2">#REF!</definedName>
    <definedName name="ele">#REF!</definedName>
    <definedName name="elec">#REF!</definedName>
    <definedName name="elecbasic">#REF!</definedName>
    <definedName name="Electr">#REF!</definedName>
    <definedName name="Electr_2">#REF!</definedName>
    <definedName name="Electr_B">#REF!</definedName>
    <definedName name="Electrical">#REF!</definedName>
    <definedName name="ElectricalBasic">#REF!</definedName>
    <definedName name="ELECTRICITY_CHARGES">#REF!</definedName>
    <definedName name="ElSup">#REF!</definedName>
    <definedName name="ElSup_2">#REF!</definedName>
    <definedName name="ElSup_B">#REF!</definedName>
    <definedName name="EM_001_1">#REF!</definedName>
    <definedName name="EM_001_10">#REF!</definedName>
    <definedName name="EM_001_11">#REF!</definedName>
    <definedName name="EM_001_12">#REF!</definedName>
    <definedName name="EM_001_13">#REF!</definedName>
    <definedName name="EM_001_14">#REF!</definedName>
    <definedName name="EM_001_15">#REF!</definedName>
    <definedName name="EM_001_16">#REF!</definedName>
    <definedName name="EM_001_17">#REF!</definedName>
    <definedName name="EM_001_18">#REF!</definedName>
    <definedName name="EM_001_2">#REF!</definedName>
    <definedName name="EM_001_3">#REF!</definedName>
    <definedName name="EM_001_4">#REF!</definedName>
    <definedName name="EM_001_5">#REF!</definedName>
    <definedName name="EM_001_6">#REF!</definedName>
    <definedName name="EM_001_7">#REF!</definedName>
    <definedName name="EM_001_8">#REF!</definedName>
    <definedName name="EM_001_9">#REF!</definedName>
    <definedName name="EM_002_1">#REF!</definedName>
    <definedName name="EM_002_10">#REF!</definedName>
    <definedName name="EM_002_11">#REF!</definedName>
    <definedName name="EM_002_12">#REF!</definedName>
    <definedName name="EM_002_13">#REF!</definedName>
    <definedName name="EM_002_14">#REF!</definedName>
    <definedName name="EM_002_15">#REF!</definedName>
    <definedName name="EM_002_16">#REF!</definedName>
    <definedName name="EM_002_17">#REF!</definedName>
    <definedName name="EM_002_18">#REF!</definedName>
    <definedName name="EM_002_2">#REF!</definedName>
    <definedName name="EM_002_3">#REF!</definedName>
    <definedName name="EM_002_4">#REF!</definedName>
    <definedName name="EM_002_5">#REF!</definedName>
    <definedName name="EM_002_6">#REF!</definedName>
    <definedName name="EM_002_7">#REF!</definedName>
    <definedName name="EM_002_8">#REF!</definedName>
    <definedName name="EM_002_9">#REF!</definedName>
    <definedName name="EM_003_1">#REF!</definedName>
    <definedName name="EM_003_10">#REF!</definedName>
    <definedName name="EM_003_11">#REF!</definedName>
    <definedName name="EM_003_12">#REF!</definedName>
    <definedName name="EM_003_13">#REF!</definedName>
    <definedName name="EM_003_14">#REF!</definedName>
    <definedName name="EM_003_15">#REF!</definedName>
    <definedName name="EM_003_16">#REF!</definedName>
    <definedName name="EM_003_17">#REF!</definedName>
    <definedName name="EM_003_18">#REF!</definedName>
    <definedName name="EM_003_2">#REF!</definedName>
    <definedName name="EM_003_3">#REF!</definedName>
    <definedName name="EM_003_4">#REF!</definedName>
    <definedName name="EM_003_5">#REF!</definedName>
    <definedName name="EM_003_6">#REF!</definedName>
    <definedName name="EM_003_7">#REF!</definedName>
    <definedName name="EM_003_8">#REF!</definedName>
    <definedName name="EM_003_9">#REF!</definedName>
    <definedName name="EM_004_1">#REF!</definedName>
    <definedName name="EM_004_10">#REF!</definedName>
    <definedName name="EM_004_11">#REF!</definedName>
    <definedName name="EM_004_12">#REF!</definedName>
    <definedName name="EM_004_13">#REF!</definedName>
    <definedName name="EM_004_14">#REF!</definedName>
    <definedName name="EM_004_15">#REF!</definedName>
    <definedName name="EM_004_16">#REF!</definedName>
    <definedName name="EM_004_17">#REF!</definedName>
    <definedName name="EM_004_18">#REF!</definedName>
    <definedName name="EM_004_2">#REF!</definedName>
    <definedName name="EM_004_3">#REF!</definedName>
    <definedName name="EM_004_4">#REF!</definedName>
    <definedName name="EM_004_5">#REF!</definedName>
    <definedName name="EM_004_6">#REF!</definedName>
    <definedName name="EM_004_7">#REF!</definedName>
    <definedName name="EM_004_8">#REF!</definedName>
    <definedName name="EM_004_9">#REF!</definedName>
    <definedName name="EM_005_1">#REF!</definedName>
    <definedName name="EM_005_10">#REF!</definedName>
    <definedName name="EM_005_11">#REF!</definedName>
    <definedName name="EM_005_12">#REF!</definedName>
    <definedName name="EM_005_13">#REF!</definedName>
    <definedName name="EM_005_14">#REF!</definedName>
    <definedName name="EM_005_15">#REF!</definedName>
    <definedName name="EM_005_16">#REF!</definedName>
    <definedName name="EM_005_17">#REF!</definedName>
    <definedName name="EM_005_18">#REF!</definedName>
    <definedName name="EM_005_2">#REF!</definedName>
    <definedName name="EM_005_3">#REF!</definedName>
    <definedName name="EM_005_4">#REF!</definedName>
    <definedName name="EM_005_5">#REF!</definedName>
    <definedName name="EM_005_6">#REF!</definedName>
    <definedName name="EM_005_7">#REF!</definedName>
    <definedName name="EM_005_8">#REF!</definedName>
    <definedName name="EM_005_9">#REF!</definedName>
    <definedName name="EM_006_1">#REF!</definedName>
    <definedName name="EM_006_10">#REF!</definedName>
    <definedName name="EM_006_11">#REF!</definedName>
    <definedName name="EM_006_12">#REF!</definedName>
    <definedName name="EM_006_13">#REF!</definedName>
    <definedName name="EM_006_14">#REF!</definedName>
    <definedName name="EM_006_15">#REF!</definedName>
    <definedName name="EM_006_16">#REF!</definedName>
    <definedName name="EM_006_17">#REF!</definedName>
    <definedName name="EM_006_18">#REF!</definedName>
    <definedName name="EM_006_2">#REF!</definedName>
    <definedName name="EM_006_3">#REF!</definedName>
    <definedName name="EM_006_4">#REF!</definedName>
    <definedName name="EM_006_5">#REF!</definedName>
    <definedName name="EM_006_6">#REF!</definedName>
    <definedName name="EM_006_7">#REF!</definedName>
    <definedName name="EM_006_8">#REF!</definedName>
    <definedName name="EM_006_9">#REF!</definedName>
    <definedName name="EM_007_1">#REF!</definedName>
    <definedName name="EM_007_10">#REF!</definedName>
    <definedName name="EM_007_11">#REF!</definedName>
    <definedName name="EM_007_12">#REF!</definedName>
    <definedName name="EM_007_13">#REF!</definedName>
    <definedName name="EM_007_14">#REF!</definedName>
    <definedName name="EM_007_15">#REF!</definedName>
    <definedName name="EM_007_16">#REF!</definedName>
    <definedName name="EM_007_17">#REF!</definedName>
    <definedName name="EM_007_18">#REF!</definedName>
    <definedName name="EM_007_2">#REF!</definedName>
    <definedName name="EM_007_3">#REF!</definedName>
    <definedName name="EM_007_4">#REF!</definedName>
    <definedName name="EM_007_5">#REF!</definedName>
    <definedName name="EM_007_6">#REF!</definedName>
    <definedName name="EM_007_7">#REF!</definedName>
    <definedName name="EM_007_8">#REF!</definedName>
    <definedName name="EM_007_9">#REF!</definedName>
    <definedName name="EM_008_1">#REF!</definedName>
    <definedName name="EM_008_10">#REF!</definedName>
    <definedName name="EM_008_11">#REF!</definedName>
    <definedName name="EM_008_12">#REF!</definedName>
    <definedName name="EM_008_13">#REF!</definedName>
    <definedName name="EM_008_14">#REF!</definedName>
    <definedName name="EM_008_15">#REF!</definedName>
    <definedName name="EM_008_16">#REF!</definedName>
    <definedName name="EM_008_17">#REF!</definedName>
    <definedName name="EM_008_18">#REF!</definedName>
    <definedName name="EM_008_2">#REF!</definedName>
    <definedName name="EM_008_3">#REF!</definedName>
    <definedName name="EM_008_4">#REF!</definedName>
    <definedName name="EM_008_5">#REF!</definedName>
    <definedName name="EM_008_6">#REF!</definedName>
    <definedName name="EM_008_7">#REF!</definedName>
    <definedName name="EM_008_8">#REF!</definedName>
    <definedName name="EM_008_9">#REF!</definedName>
    <definedName name="EM_009_1">#REF!</definedName>
    <definedName name="EM_009_10">#REF!</definedName>
    <definedName name="EM_009_11">#REF!</definedName>
    <definedName name="EM_009_12">#REF!</definedName>
    <definedName name="EM_009_13">#REF!</definedName>
    <definedName name="EM_009_14">#REF!</definedName>
    <definedName name="EM_009_15">#REF!</definedName>
    <definedName name="EM_009_16">#REF!</definedName>
    <definedName name="EM_009_17">#REF!</definedName>
    <definedName name="EM_009_18">#REF!</definedName>
    <definedName name="EM_009_2">#REF!</definedName>
    <definedName name="EM_009_3">#REF!</definedName>
    <definedName name="EM_009_4">#REF!</definedName>
    <definedName name="EM_009_5">#REF!</definedName>
    <definedName name="EM_009_6">#REF!</definedName>
    <definedName name="EM_009_7">#REF!</definedName>
    <definedName name="EM_009_8">#REF!</definedName>
    <definedName name="EM_009_9">#REF!</definedName>
    <definedName name="EM_010_1">#REF!</definedName>
    <definedName name="EM_010_10">#REF!</definedName>
    <definedName name="EM_010_11">#REF!</definedName>
    <definedName name="EM_010_12">#REF!</definedName>
    <definedName name="EM_010_13">#REF!</definedName>
    <definedName name="EM_010_14">#REF!</definedName>
    <definedName name="EM_010_15">#REF!</definedName>
    <definedName name="EM_010_16">#REF!</definedName>
    <definedName name="EM_010_17">#REF!</definedName>
    <definedName name="EM_010_18">#REF!</definedName>
    <definedName name="EM_010_2">#REF!</definedName>
    <definedName name="EM_010_3">#REF!</definedName>
    <definedName name="EM_010_4">#REF!</definedName>
    <definedName name="EM_010_5">#REF!</definedName>
    <definedName name="EM_010_6">#REF!</definedName>
    <definedName name="EM_010_7">#REF!</definedName>
    <definedName name="EM_010_8">#REF!</definedName>
    <definedName name="EM_010_9">#REF!</definedName>
    <definedName name="EM_011_1">#REF!</definedName>
    <definedName name="EM_011_10">#REF!</definedName>
    <definedName name="EM_011_11">#REF!</definedName>
    <definedName name="EM_011_12">#REF!</definedName>
    <definedName name="EM_011_13">#REF!</definedName>
    <definedName name="EM_011_14">#REF!</definedName>
    <definedName name="EM_011_15">#REF!</definedName>
    <definedName name="EM_011_16">#REF!</definedName>
    <definedName name="EM_011_17">#REF!</definedName>
    <definedName name="EM_011_18">#REF!</definedName>
    <definedName name="EM_011_2">#REF!</definedName>
    <definedName name="EM_011_3">#REF!</definedName>
    <definedName name="EM_011_4">#REF!</definedName>
    <definedName name="EM_011_5">#REF!</definedName>
    <definedName name="EM_011_6">#REF!</definedName>
    <definedName name="EM_011_7">#REF!</definedName>
    <definedName name="EM_011_8">#REF!</definedName>
    <definedName name="EM_011_9">#REF!</definedName>
    <definedName name="EM_012_1">#REF!</definedName>
    <definedName name="EM_012_10">#REF!</definedName>
    <definedName name="EM_012_11">#REF!</definedName>
    <definedName name="EM_012_12">#REF!</definedName>
    <definedName name="EM_012_13">#REF!</definedName>
    <definedName name="EM_012_14">#REF!</definedName>
    <definedName name="EM_012_15">#REF!</definedName>
    <definedName name="EM_012_16">#REF!</definedName>
    <definedName name="EM_012_17">#REF!</definedName>
    <definedName name="EM_012_18">#REF!</definedName>
    <definedName name="EM_012_2">#REF!</definedName>
    <definedName name="EM_012_3">#REF!</definedName>
    <definedName name="EM_012_4">#REF!</definedName>
    <definedName name="EM_012_5">#REF!</definedName>
    <definedName name="EM_012_6">#REF!</definedName>
    <definedName name="EM_012_7">#REF!</definedName>
    <definedName name="EM_012_8">#REF!</definedName>
    <definedName name="EM_012_9">#REF!</definedName>
    <definedName name="EM_013_1">#REF!</definedName>
    <definedName name="EM_013_10">#REF!</definedName>
    <definedName name="EM_013_11">#REF!</definedName>
    <definedName name="EM_013_12">#REF!</definedName>
    <definedName name="EM_013_13">#REF!</definedName>
    <definedName name="EM_013_14">#REF!</definedName>
    <definedName name="EM_013_15">#REF!</definedName>
    <definedName name="EM_013_16">#REF!</definedName>
    <definedName name="EM_013_17">#REF!</definedName>
    <definedName name="EM_013_18">#REF!</definedName>
    <definedName name="EM_013_2">#REF!</definedName>
    <definedName name="EM_013_3">#REF!</definedName>
    <definedName name="EM_013_4">#REF!</definedName>
    <definedName name="EM_013_5">#REF!</definedName>
    <definedName name="EM_013_6">#REF!</definedName>
    <definedName name="EM_013_7">#REF!</definedName>
    <definedName name="EM_013_8">#REF!</definedName>
    <definedName name="EM_013_9">#REF!</definedName>
    <definedName name="EM_014_1">#REF!</definedName>
    <definedName name="EM_014_10">#REF!</definedName>
    <definedName name="EM_014_11">#REF!</definedName>
    <definedName name="EM_014_12">#REF!</definedName>
    <definedName name="EM_014_13">#REF!</definedName>
    <definedName name="EM_014_14">#REF!</definedName>
    <definedName name="EM_014_15">#REF!</definedName>
    <definedName name="EM_014_16">#REF!</definedName>
    <definedName name="EM_014_17">#REF!</definedName>
    <definedName name="EM_014_18">#REF!</definedName>
    <definedName name="EM_014_2">#REF!</definedName>
    <definedName name="EM_014_3">#REF!</definedName>
    <definedName name="EM_014_4">#REF!</definedName>
    <definedName name="EM_014_5">#REF!</definedName>
    <definedName name="EM_014_6">#REF!</definedName>
    <definedName name="EM_014_7">#REF!</definedName>
    <definedName name="EM_014_8">#REF!</definedName>
    <definedName name="EM_014_9">#REF!</definedName>
    <definedName name="EM_015_1">#REF!</definedName>
    <definedName name="EM_015_10">#REF!</definedName>
    <definedName name="EM_015_11">#REF!</definedName>
    <definedName name="EM_015_12">#REF!</definedName>
    <definedName name="EM_015_13">#REF!</definedName>
    <definedName name="EM_015_14">#REF!</definedName>
    <definedName name="EM_015_15">#REF!</definedName>
    <definedName name="EM_015_16">#REF!</definedName>
    <definedName name="EM_015_17">#REF!</definedName>
    <definedName name="EM_015_18">#REF!</definedName>
    <definedName name="EM_015_2">#REF!</definedName>
    <definedName name="EM_015_3">#REF!</definedName>
    <definedName name="EM_015_4">#REF!</definedName>
    <definedName name="EM_015_5">#REF!</definedName>
    <definedName name="EM_015_6">#REF!</definedName>
    <definedName name="EM_015_7">#REF!</definedName>
    <definedName name="EM_015_8">#REF!</definedName>
    <definedName name="EM_015_9">#REF!</definedName>
    <definedName name="EM_016_1">#REF!</definedName>
    <definedName name="EM_016_10">#REF!</definedName>
    <definedName name="EM_016_11">#REF!</definedName>
    <definedName name="EM_016_12">#REF!</definedName>
    <definedName name="EM_016_13">#REF!</definedName>
    <definedName name="EM_016_14">#REF!</definedName>
    <definedName name="EM_016_15">#REF!</definedName>
    <definedName name="EM_016_16">#REF!</definedName>
    <definedName name="EM_016_17">#REF!</definedName>
    <definedName name="EM_016_18">#REF!</definedName>
    <definedName name="EM_016_2">#REF!</definedName>
    <definedName name="EM_016_3">#REF!</definedName>
    <definedName name="EM_016_4">#REF!</definedName>
    <definedName name="EM_016_5">#REF!</definedName>
    <definedName name="EM_016_6">#REF!</definedName>
    <definedName name="EM_016_7">#REF!</definedName>
    <definedName name="EM_016_8">#REF!</definedName>
    <definedName name="EM_016_9">#REF!</definedName>
    <definedName name="EM_017_1">#REF!</definedName>
    <definedName name="EM_017_10">#REF!</definedName>
    <definedName name="EM_017_11">#REF!</definedName>
    <definedName name="EM_017_12">#REF!</definedName>
    <definedName name="EM_017_13">#REF!</definedName>
    <definedName name="EM_017_14">#REF!</definedName>
    <definedName name="EM_017_15">#REF!</definedName>
    <definedName name="EM_017_16">#REF!</definedName>
    <definedName name="EM_017_17">#REF!</definedName>
    <definedName name="EM_017_18">#REF!</definedName>
    <definedName name="EM_017_2">#REF!</definedName>
    <definedName name="EM_017_3">#REF!</definedName>
    <definedName name="EM_017_4">#REF!</definedName>
    <definedName name="EM_017_5">#REF!</definedName>
    <definedName name="EM_017_6">#REF!</definedName>
    <definedName name="EM_017_7">#REF!</definedName>
    <definedName name="EM_017_8">#REF!</definedName>
    <definedName name="EM_017_9">#REF!</definedName>
    <definedName name="EM_018_1">#REF!</definedName>
    <definedName name="EM_018_10">#REF!</definedName>
    <definedName name="EM_018_11">#REF!</definedName>
    <definedName name="EM_018_12">#REF!</definedName>
    <definedName name="EM_018_13">#REF!</definedName>
    <definedName name="EM_018_14">#REF!</definedName>
    <definedName name="EM_018_15">#REF!</definedName>
    <definedName name="EM_018_16">#REF!</definedName>
    <definedName name="EM_018_17">#REF!</definedName>
    <definedName name="EM_018_18">#REF!</definedName>
    <definedName name="EM_018_2">#REF!</definedName>
    <definedName name="EM_018_3">#REF!</definedName>
    <definedName name="EM_018_4">#REF!</definedName>
    <definedName name="EM_018_5">#REF!</definedName>
    <definedName name="EM_018_6">#REF!</definedName>
    <definedName name="EM_018_7">#REF!</definedName>
    <definedName name="EM_018_8">#REF!</definedName>
    <definedName name="EM_018_9">#REF!</definedName>
    <definedName name="EM_019_1">#REF!</definedName>
    <definedName name="EM_019_10">#REF!</definedName>
    <definedName name="EM_019_11">#REF!</definedName>
    <definedName name="EM_019_12">#REF!</definedName>
    <definedName name="EM_019_13">#REF!</definedName>
    <definedName name="EM_019_14">#REF!</definedName>
    <definedName name="EM_019_15">#REF!</definedName>
    <definedName name="EM_019_16">#REF!</definedName>
    <definedName name="EM_019_17">#REF!</definedName>
    <definedName name="EM_019_18">#REF!</definedName>
    <definedName name="EM_019_2">#REF!</definedName>
    <definedName name="EM_019_3">#REF!</definedName>
    <definedName name="EM_019_4">#REF!</definedName>
    <definedName name="EM_019_5">#REF!</definedName>
    <definedName name="EM_019_6">#REF!</definedName>
    <definedName name="EM_019_7">#REF!</definedName>
    <definedName name="EM_019_8">#REF!</definedName>
    <definedName name="EM_019_9">#REF!</definedName>
    <definedName name="EM_020_1">#REF!</definedName>
    <definedName name="EM_020_10">#REF!</definedName>
    <definedName name="EM_020_11">#REF!</definedName>
    <definedName name="EM_020_12">#REF!</definedName>
    <definedName name="EM_020_13">#REF!</definedName>
    <definedName name="EM_020_14">#REF!</definedName>
    <definedName name="EM_020_15">#REF!</definedName>
    <definedName name="EM_020_16">#REF!</definedName>
    <definedName name="EM_020_17">#REF!</definedName>
    <definedName name="EM_020_18">#REF!</definedName>
    <definedName name="EM_020_2">#REF!</definedName>
    <definedName name="EM_020_3">#REF!</definedName>
    <definedName name="EM_020_4">#REF!</definedName>
    <definedName name="EM_020_5">#REF!</definedName>
    <definedName name="EM_020_6">#REF!</definedName>
    <definedName name="EM_020_7">#REF!</definedName>
    <definedName name="EM_020_8">#REF!</definedName>
    <definedName name="EM_020_9">#REF!</definedName>
    <definedName name="EM_021_1">#REF!</definedName>
    <definedName name="EM_021_10">#REF!</definedName>
    <definedName name="EM_021_11">#REF!</definedName>
    <definedName name="EM_021_12">#REF!</definedName>
    <definedName name="EM_021_13">#REF!</definedName>
    <definedName name="EM_021_14">#REF!</definedName>
    <definedName name="EM_021_15">#REF!</definedName>
    <definedName name="EM_021_16">#REF!</definedName>
    <definedName name="EM_021_17">#REF!</definedName>
    <definedName name="EM_021_18">#REF!</definedName>
    <definedName name="EM_021_2">#REF!</definedName>
    <definedName name="EM_021_3">#REF!</definedName>
    <definedName name="EM_021_4">#REF!</definedName>
    <definedName name="EM_021_5">#REF!</definedName>
    <definedName name="EM_021_6">#REF!</definedName>
    <definedName name="EM_021_7">#REF!</definedName>
    <definedName name="EM_021_8">#REF!</definedName>
    <definedName name="EM_021_9">#REF!</definedName>
    <definedName name="EM_022_1">#REF!</definedName>
    <definedName name="EM_022_10">#REF!</definedName>
    <definedName name="EM_022_11">#REF!</definedName>
    <definedName name="EM_022_12">#REF!</definedName>
    <definedName name="EM_022_13">#REF!</definedName>
    <definedName name="EM_022_14">#REF!</definedName>
    <definedName name="EM_022_15">#REF!</definedName>
    <definedName name="EM_022_16">#REF!</definedName>
    <definedName name="EM_022_17">#REF!</definedName>
    <definedName name="EM_022_18">#REF!</definedName>
    <definedName name="EM_022_2">#REF!</definedName>
    <definedName name="EM_022_3">#REF!</definedName>
    <definedName name="EM_022_4">#REF!</definedName>
    <definedName name="EM_022_5">#REF!</definedName>
    <definedName name="EM_022_6">#REF!</definedName>
    <definedName name="EM_022_7">#REF!</definedName>
    <definedName name="EM_022_8">#REF!</definedName>
    <definedName name="EM_022_9">#REF!</definedName>
    <definedName name="EM_023_1">#REF!</definedName>
    <definedName name="EM_023_10">#REF!</definedName>
    <definedName name="EM_023_11">#REF!</definedName>
    <definedName name="EM_023_12">#REF!</definedName>
    <definedName name="EM_023_13">#REF!</definedName>
    <definedName name="EM_023_14">#REF!</definedName>
    <definedName name="EM_023_15">#REF!</definedName>
    <definedName name="EM_023_16">#REF!</definedName>
    <definedName name="EM_023_17">#REF!</definedName>
    <definedName name="EM_023_18">#REF!</definedName>
    <definedName name="EM_023_2">#REF!</definedName>
    <definedName name="EM_023_3">#REF!</definedName>
    <definedName name="EM_023_4">#REF!</definedName>
    <definedName name="EM_023_5">#REF!</definedName>
    <definedName name="EM_023_6">#REF!</definedName>
    <definedName name="EM_023_7">#REF!</definedName>
    <definedName name="EM_023_8">#REF!</definedName>
    <definedName name="EM_023_9">#REF!</definedName>
    <definedName name="EM_024_1">#REF!</definedName>
    <definedName name="EM_024_10">#REF!</definedName>
    <definedName name="EM_024_11">#REF!</definedName>
    <definedName name="EM_024_12">#REF!</definedName>
    <definedName name="EM_024_13">#REF!</definedName>
    <definedName name="EM_024_14">#REF!</definedName>
    <definedName name="EM_024_15">#REF!</definedName>
    <definedName name="EM_024_16">#REF!</definedName>
    <definedName name="EM_024_17">#REF!</definedName>
    <definedName name="EM_024_18">#REF!</definedName>
    <definedName name="EM_024_2">#REF!</definedName>
    <definedName name="EM_024_3">#REF!</definedName>
    <definedName name="EM_024_4">#REF!</definedName>
    <definedName name="EM_024_5">#REF!</definedName>
    <definedName name="EM_024_6">#REF!</definedName>
    <definedName name="EM_024_7">#REF!</definedName>
    <definedName name="EM_024_8">#REF!</definedName>
    <definedName name="EM_024_9">#REF!</definedName>
    <definedName name="EM_025_1">#REF!</definedName>
    <definedName name="EM_025_10">#REF!</definedName>
    <definedName name="EM_025_11">#REF!</definedName>
    <definedName name="EM_025_12">#REF!</definedName>
    <definedName name="EM_025_13">#REF!</definedName>
    <definedName name="EM_025_14">#REF!</definedName>
    <definedName name="EM_025_15">#REF!</definedName>
    <definedName name="EM_025_16">#REF!</definedName>
    <definedName name="EM_025_17">#REF!</definedName>
    <definedName name="EM_025_18">#REF!</definedName>
    <definedName name="EM_025_2">#REF!</definedName>
    <definedName name="EM_025_3">#REF!</definedName>
    <definedName name="EM_025_4">#REF!</definedName>
    <definedName name="EM_025_5">#REF!</definedName>
    <definedName name="EM_025_6">#REF!</definedName>
    <definedName name="EM_025_7">#REF!</definedName>
    <definedName name="EM_025_8">#REF!</definedName>
    <definedName name="EM_025_9">#REF!</definedName>
    <definedName name="EM_026_1">#REF!</definedName>
    <definedName name="EM_026_10">#REF!</definedName>
    <definedName name="EM_026_11">#REF!</definedName>
    <definedName name="EM_026_12">#REF!</definedName>
    <definedName name="EM_026_13">#REF!</definedName>
    <definedName name="EM_026_14">#REF!</definedName>
    <definedName name="EM_026_15">#REF!</definedName>
    <definedName name="EM_026_16">#REF!</definedName>
    <definedName name="EM_026_17">#REF!</definedName>
    <definedName name="EM_026_18">#REF!</definedName>
    <definedName name="EM_026_2">#REF!</definedName>
    <definedName name="EM_026_3">#REF!</definedName>
    <definedName name="EM_026_4">#REF!</definedName>
    <definedName name="EM_026_5">#REF!</definedName>
    <definedName name="EM_026_6">#REF!</definedName>
    <definedName name="EM_026_7">#REF!</definedName>
    <definedName name="EM_026_8">#REF!</definedName>
    <definedName name="EM_026_9">#REF!</definedName>
    <definedName name="EM_027_1">#REF!</definedName>
    <definedName name="EM_027_10">#REF!</definedName>
    <definedName name="EM_027_11">#REF!</definedName>
    <definedName name="EM_027_12">#REF!</definedName>
    <definedName name="EM_027_13">#REF!</definedName>
    <definedName name="EM_027_14">#REF!</definedName>
    <definedName name="EM_027_15">#REF!</definedName>
    <definedName name="EM_027_16">#REF!</definedName>
    <definedName name="EM_027_17">#REF!</definedName>
    <definedName name="EM_027_18">#REF!</definedName>
    <definedName name="EM_027_2">#REF!</definedName>
    <definedName name="EM_027_3">#REF!</definedName>
    <definedName name="EM_027_4">#REF!</definedName>
    <definedName name="EM_027_5">#REF!</definedName>
    <definedName name="EM_027_6">#REF!</definedName>
    <definedName name="EM_027_7">#REF!</definedName>
    <definedName name="EM_027_8">#REF!</definedName>
    <definedName name="EM_027_9">#REF!</definedName>
    <definedName name="EM_028_1">#REF!</definedName>
    <definedName name="EM_028_10">#REF!</definedName>
    <definedName name="EM_028_11">#REF!</definedName>
    <definedName name="EM_028_12">#REF!</definedName>
    <definedName name="EM_028_13">#REF!</definedName>
    <definedName name="EM_028_14">#REF!</definedName>
    <definedName name="EM_028_15">#REF!</definedName>
    <definedName name="EM_028_16">#REF!</definedName>
    <definedName name="EM_028_17">#REF!</definedName>
    <definedName name="EM_028_18">#REF!</definedName>
    <definedName name="EM_028_2">#REF!</definedName>
    <definedName name="EM_028_3">#REF!</definedName>
    <definedName name="EM_028_4">#REF!</definedName>
    <definedName name="EM_028_5">#REF!</definedName>
    <definedName name="EM_028_6">#REF!</definedName>
    <definedName name="EM_028_7">#REF!</definedName>
    <definedName name="EM_028_8">#REF!</definedName>
    <definedName name="EM_028_9">#REF!</definedName>
    <definedName name="EM_029_1">#REF!</definedName>
    <definedName name="EM_029_10">#REF!</definedName>
    <definedName name="EM_029_11">#REF!</definedName>
    <definedName name="EM_029_12">#REF!</definedName>
    <definedName name="EM_029_13">#REF!</definedName>
    <definedName name="EM_029_14">#REF!</definedName>
    <definedName name="EM_029_15">#REF!</definedName>
    <definedName name="EM_029_16">#REF!</definedName>
    <definedName name="EM_029_17">#REF!</definedName>
    <definedName name="EM_029_18">#REF!</definedName>
    <definedName name="EM_029_2">#REF!</definedName>
    <definedName name="EM_029_3">#REF!</definedName>
    <definedName name="EM_029_4">#REF!</definedName>
    <definedName name="EM_029_5">#REF!</definedName>
    <definedName name="EM_029_6">#REF!</definedName>
    <definedName name="EM_029_7">#REF!</definedName>
    <definedName name="EM_029_8">#REF!</definedName>
    <definedName name="EM_029_9">#REF!</definedName>
    <definedName name="EM_030_1">#REF!</definedName>
    <definedName name="EM_030_10">#REF!</definedName>
    <definedName name="EM_030_11">#REF!</definedName>
    <definedName name="EM_030_12">#REF!</definedName>
    <definedName name="EM_030_13">#REF!</definedName>
    <definedName name="EM_030_14">#REF!</definedName>
    <definedName name="EM_030_15">#REF!</definedName>
    <definedName name="EM_030_16">#REF!</definedName>
    <definedName name="EM_030_17">#REF!</definedName>
    <definedName name="EM_030_18">#REF!</definedName>
    <definedName name="EM_030_2">#REF!</definedName>
    <definedName name="EM_030_3">#REF!</definedName>
    <definedName name="EM_030_4">#REF!</definedName>
    <definedName name="EM_030_5">#REF!</definedName>
    <definedName name="EM_030_6">#REF!</definedName>
    <definedName name="EM_030_7">#REF!</definedName>
    <definedName name="EM_030_8">#REF!</definedName>
    <definedName name="EM_030_9">#REF!</definedName>
    <definedName name="EM_031_1">#REF!</definedName>
    <definedName name="EM_031_10">#REF!</definedName>
    <definedName name="EM_031_11">#REF!</definedName>
    <definedName name="EM_031_12">#REF!</definedName>
    <definedName name="EM_031_13">#REF!</definedName>
    <definedName name="EM_031_14">#REF!</definedName>
    <definedName name="EM_031_15">#REF!</definedName>
    <definedName name="EM_031_16">#REF!</definedName>
    <definedName name="EM_031_17">#REF!</definedName>
    <definedName name="EM_031_18">#REF!</definedName>
    <definedName name="EM_031_2">#REF!</definedName>
    <definedName name="EM_031_3">#REF!</definedName>
    <definedName name="EM_031_4">#REF!</definedName>
    <definedName name="EM_031_5">#REF!</definedName>
    <definedName name="EM_031_6">#REF!</definedName>
    <definedName name="EM_031_7">#REF!</definedName>
    <definedName name="EM_031_8">#REF!</definedName>
    <definedName name="EM_031_9">#REF!</definedName>
    <definedName name="EM_032_1">#REF!</definedName>
    <definedName name="EM_032_10">#REF!</definedName>
    <definedName name="EM_032_11">#REF!</definedName>
    <definedName name="EM_032_12">#REF!</definedName>
    <definedName name="EM_032_13">#REF!</definedName>
    <definedName name="EM_032_14">#REF!</definedName>
    <definedName name="EM_032_15">#REF!</definedName>
    <definedName name="EM_032_16">#REF!</definedName>
    <definedName name="EM_032_17">#REF!</definedName>
    <definedName name="EM_032_18">#REF!</definedName>
    <definedName name="EM_032_2">#REF!</definedName>
    <definedName name="EM_032_3">#REF!</definedName>
    <definedName name="EM_032_4">#REF!</definedName>
    <definedName name="EM_032_5">#REF!</definedName>
    <definedName name="EM_032_6">#REF!</definedName>
    <definedName name="EM_032_7">#REF!</definedName>
    <definedName name="EM_032_8">#REF!</definedName>
    <definedName name="EM_032_9">#REF!</definedName>
    <definedName name="EM_033_1">#REF!</definedName>
    <definedName name="EM_033_10">#REF!</definedName>
    <definedName name="EM_033_11">#REF!</definedName>
    <definedName name="EM_033_12">#REF!</definedName>
    <definedName name="EM_033_13">#REF!</definedName>
    <definedName name="EM_033_14">#REF!</definedName>
    <definedName name="EM_033_15">#REF!</definedName>
    <definedName name="EM_033_16">#REF!</definedName>
    <definedName name="EM_033_17">#REF!</definedName>
    <definedName name="EM_033_18">#REF!</definedName>
    <definedName name="EM_033_2">#REF!</definedName>
    <definedName name="EM_033_3">#REF!</definedName>
    <definedName name="EM_033_4">#REF!</definedName>
    <definedName name="EM_033_5">#REF!</definedName>
    <definedName name="EM_033_6">#REF!</definedName>
    <definedName name="EM_033_7">#REF!</definedName>
    <definedName name="EM_033_8">#REF!</definedName>
    <definedName name="EM_033_9">#REF!</definedName>
    <definedName name="EM_034_1">#REF!</definedName>
    <definedName name="EM_034_10">#REF!</definedName>
    <definedName name="EM_034_11">#REF!</definedName>
    <definedName name="EM_034_12">#REF!</definedName>
    <definedName name="EM_034_13">#REF!</definedName>
    <definedName name="EM_034_14">#REF!</definedName>
    <definedName name="EM_034_15">#REF!</definedName>
    <definedName name="EM_034_16">#REF!</definedName>
    <definedName name="EM_034_17">#REF!</definedName>
    <definedName name="EM_034_18">#REF!</definedName>
    <definedName name="EM_034_2">#REF!</definedName>
    <definedName name="EM_034_3">#REF!</definedName>
    <definedName name="EM_034_4">#REF!</definedName>
    <definedName name="EM_034_5">#REF!</definedName>
    <definedName name="EM_034_6">#REF!</definedName>
    <definedName name="EM_034_7">#REF!</definedName>
    <definedName name="EM_034_8">#REF!</definedName>
    <definedName name="EM_034_9">#REF!</definedName>
    <definedName name="EM_035_1">#REF!</definedName>
    <definedName name="EM_035_10">#REF!</definedName>
    <definedName name="EM_035_11">#REF!</definedName>
    <definedName name="EM_035_12">#REF!</definedName>
    <definedName name="EM_035_13">#REF!</definedName>
    <definedName name="EM_035_14">#REF!</definedName>
    <definedName name="EM_035_15">#REF!</definedName>
    <definedName name="EM_035_16">#REF!</definedName>
    <definedName name="EM_035_17">#REF!</definedName>
    <definedName name="EM_035_18">#REF!</definedName>
    <definedName name="EM_035_2">#REF!</definedName>
    <definedName name="EM_035_3">#REF!</definedName>
    <definedName name="EM_035_4">#REF!</definedName>
    <definedName name="EM_035_5">#REF!</definedName>
    <definedName name="EM_035_6">#REF!</definedName>
    <definedName name="EM_035_7">#REF!</definedName>
    <definedName name="EM_035_8">#REF!</definedName>
    <definedName name="EM_035_9">#REF!</definedName>
    <definedName name="EM_036_1">#REF!</definedName>
    <definedName name="EM_036_10">#REF!</definedName>
    <definedName name="EM_036_11">#REF!</definedName>
    <definedName name="EM_036_12">#REF!</definedName>
    <definedName name="EM_036_13">#REF!</definedName>
    <definedName name="EM_036_14">#REF!</definedName>
    <definedName name="EM_036_15">#REF!</definedName>
    <definedName name="EM_036_16">#REF!</definedName>
    <definedName name="EM_036_17">#REF!</definedName>
    <definedName name="EM_036_18">#REF!</definedName>
    <definedName name="EM_036_2">#REF!</definedName>
    <definedName name="EM_036_3">#REF!</definedName>
    <definedName name="EM_036_4">#REF!</definedName>
    <definedName name="EM_036_5">#REF!</definedName>
    <definedName name="EM_036_6">#REF!</definedName>
    <definedName name="EM_036_7">#REF!</definedName>
    <definedName name="EM_036_8">#REF!</definedName>
    <definedName name="EM_036_9">#REF!</definedName>
    <definedName name="EM_037_1">#REF!</definedName>
    <definedName name="EM_037_10">#REF!</definedName>
    <definedName name="EM_037_11">#REF!</definedName>
    <definedName name="EM_037_12">#REF!</definedName>
    <definedName name="EM_037_13">#REF!</definedName>
    <definedName name="EM_037_14">#REF!</definedName>
    <definedName name="EM_037_15">#REF!</definedName>
    <definedName name="EM_037_16">#REF!</definedName>
    <definedName name="EM_037_17">#REF!</definedName>
    <definedName name="EM_037_18">#REF!</definedName>
    <definedName name="EM_037_2">#REF!</definedName>
    <definedName name="EM_037_3">#REF!</definedName>
    <definedName name="EM_037_4">#REF!</definedName>
    <definedName name="EM_037_5">#REF!</definedName>
    <definedName name="EM_037_6">#REF!</definedName>
    <definedName name="EM_037_7">#REF!</definedName>
    <definedName name="EM_037_8">#REF!</definedName>
    <definedName name="EM_037_9">#REF!</definedName>
    <definedName name="EM_038_1">#REF!</definedName>
    <definedName name="EM_038_10">#REF!</definedName>
    <definedName name="EM_038_11">#REF!</definedName>
    <definedName name="EM_038_12">#REF!</definedName>
    <definedName name="EM_038_13">#REF!</definedName>
    <definedName name="EM_038_14">#REF!</definedName>
    <definedName name="EM_038_15">#REF!</definedName>
    <definedName name="EM_038_16">#REF!</definedName>
    <definedName name="EM_038_17">#REF!</definedName>
    <definedName name="EM_038_18">#REF!</definedName>
    <definedName name="EM_038_2">#REF!</definedName>
    <definedName name="EM_038_3">#REF!</definedName>
    <definedName name="EM_038_4">#REF!</definedName>
    <definedName name="EM_038_5">#REF!</definedName>
    <definedName name="EM_038_6">#REF!</definedName>
    <definedName name="EM_038_7">#REF!</definedName>
    <definedName name="EM_038_8">#REF!</definedName>
    <definedName name="EM_038_9">#REF!</definedName>
    <definedName name="EM_039_1">#REF!</definedName>
    <definedName name="EM_039_10">#REF!</definedName>
    <definedName name="EM_039_11">#REF!</definedName>
    <definedName name="EM_039_12">#REF!</definedName>
    <definedName name="EM_039_13">#REF!</definedName>
    <definedName name="EM_039_14">#REF!</definedName>
    <definedName name="EM_039_15">#REF!</definedName>
    <definedName name="EM_039_16">#REF!</definedName>
    <definedName name="EM_039_17">#REF!</definedName>
    <definedName name="EM_039_18">#REF!</definedName>
    <definedName name="EM_039_2">#REF!</definedName>
    <definedName name="EM_039_3">#REF!</definedName>
    <definedName name="EM_039_4">#REF!</definedName>
    <definedName name="EM_039_5">#REF!</definedName>
    <definedName name="EM_039_6">#REF!</definedName>
    <definedName name="EM_039_7">#REF!</definedName>
    <definedName name="EM_039_8">#REF!</definedName>
    <definedName name="EM_039_9">#REF!</definedName>
    <definedName name="EM_051_14">#REF!</definedName>
    <definedName name="EM_051_15">#REF!</definedName>
    <definedName name="EM_051_16">#REF!</definedName>
    <definedName name="EM_051_17">#REF!</definedName>
    <definedName name="EM_051_18">#REF!</definedName>
    <definedName name="EM_052_14">#REF!</definedName>
    <definedName name="EM_052_15">#REF!</definedName>
    <definedName name="EM_052_16">#REF!</definedName>
    <definedName name="EM_052_17">#REF!</definedName>
    <definedName name="EM_052_18">#REF!</definedName>
    <definedName name="EM_053_14">#REF!</definedName>
    <definedName name="EM_053_15">#REF!</definedName>
    <definedName name="EM_053_16">#REF!</definedName>
    <definedName name="EM_053_17">#REF!</definedName>
    <definedName name="EM_053_18">#REF!</definedName>
    <definedName name="EM_054_14">#REF!</definedName>
    <definedName name="EM_054_15">#REF!</definedName>
    <definedName name="EM_054_16">#REF!</definedName>
    <definedName name="EM_054_17">#REF!</definedName>
    <definedName name="EM_054_18">#REF!</definedName>
    <definedName name="EM_055_14">#REF!</definedName>
    <definedName name="EM_055_15">#REF!</definedName>
    <definedName name="EM_055_16">#REF!</definedName>
    <definedName name="EM_055_17">#REF!</definedName>
    <definedName name="EM_055_18">#REF!</definedName>
    <definedName name="EM_056_14">#REF!</definedName>
    <definedName name="EM_056_15">#REF!</definedName>
    <definedName name="EM_056_16">#REF!</definedName>
    <definedName name="EM_056_17">#REF!</definedName>
    <definedName name="EM_056_18">#REF!</definedName>
    <definedName name="EM_057_14">#REF!</definedName>
    <definedName name="EM_057_15">#REF!</definedName>
    <definedName name="EM_057_16">#REF!</definedName>
    <definedName name="EM_057_17">#REF!</definedName>
    <definedName name="EM_057_18">#REF!</definedName>
    <definedName name="EM_058_14">#REF!</definedName>
    <definedName name="EM_058_15">#REF!</definedName>
    <definedName name="EM_058_16">#REF!</definedName>
    <definedName name="EM_058_17">#REF!</definedName>
    <definedName name="EM_058_18">#REF!</definedName>
    <definedName name="EM_059_14">#REF!</definedName>
    <definedName name="EM_059_15">#REF!</definedName>
    <definedName name="EM_059_16">#REF!</definedName>
    <definedName name="EM_059_17">#REF!</definedName>
    <definedName name="EM_059_18">#REF!</definedName>
    <definedName name="EM_060_14">#REF!</definedName>
    <definedName name="EM_060_15">#REF!</definedName>
    <definedName name="EM_060_16">#REF!</definedName>
    <definedName name="EM_060_17">#REF!</definedName>
    <definedName name="EM_060_18">#REF!</definedName>
    <definedName name="EM_061_14">#REF!</definedName>
    <definedName name="EM_061_15">#REF!</definedName>
    <definedName name="EM_061_16">#REF!</definedName>
    <definedName name="EM_061_17">#REF!</definedName>
    <definedName name="EM_061_18">#REF!</definedName>
    <definedName name="EM_062_14">#REF!</definedName>
    <definedName name="EM_062_15">#REF!</definedName>
    <definedName name="EM_062_16">#REF!</definedName>
    <definedName name="EM_062_17">#REF!</definedName>
    <definedName name="EM_062_18">#REF!</definedName>
    <definedName name="EM_063_14">#REF!</definedName>
    <definedName name="EM_063_15">#REF!</definedName>
    <definedName name="EM_063_16">#REF!</definedName>
    <definedName name="EM_063_17">#REF!</definedName>
    <definedName name="EM_063_18">#REF!</definedName>
    <definedName name="EM_064_14">#REF!</definedName>
    <definedName name="EM_064_15">#REF!</definedName>
    <definedName name="EM_064_16">#REF!</definedName>
    <definedName name="EM_064_17">#REF!</definedName>
    <definedName name="EM_064_18">#REF!</definedName>
    <definedName name="EM_065_14">#REF!</definedName>
    <definedName name="EM_065_15">#REF!</definedName>
    <definedName name="EM_065_16">#REF!</definedName>
    <definedName name="EM_065_17">#REF!</definedName>
    <definedName name="EM_065_18">#REF!</definedName>
    <definedName name="EM_066_14">#REF!</definedName>
    <definedName name="EM_066_15">#REF!</definedName>
    <definedName name="EM_066_16">#REF!</definedName>
    <definedName name="EM_066_17">#REF!</definedName>
    <definedName name="EM_066_18">#REF!</definedName>
    <definedName name="EM_067_14">#REF!</definedName>
    <definedName name="EM_067_15">#REF!</definedName>
    <definedName name="EM_067_16">#REF!</definedName>
    <definedName name="EM_067_17">#REF!</definedName>
    <definedName name="EM_067_18">#REF!</definedName>
    <definedName name="EM_068_14">#REF!</definedName>
    <definedName name="EM_068_15">#REF!</definedName>
    <definedName name="EM_068_16">#REF!</definedName>
    <definedName name="EM_068_17">#REF!</definedName>
    <definedName name="EM_068_18">#REF!</definedName>
    <definedName name="EM_069_14">#REF!</definedName>
    <definedName name="EM_069_15">#REF!</definedName>
    <definedName name="EM_069_16">#REF!</definedName>
    <definedName name="EM_069_17">#REF!</definedName>
    <definedName name="EM_069_18">#REF!</definedName>
    <definedName name="EM_070_14">#REF!</definedName>
    <definedName name="EM_070_15">#REF!</definedName>
    <definedName name="EM_070_16">#REF!</definedName>
    <definedName name="EM_070_17">#REF!</definedName>
    <definedName name="EM_070_18">#REF!</definedName>
    <definedName name="EM_071_14">#REF!</definedName>
    <definedName name="EM_071_15">#REF!</definedName>
    <definedName name="EM_071_16">#REF!</definedName>
    <definedName name="EM_071_17">#REF!</definedName>
    <definedName name="EM_071_18">#REF!</definedName>
    <definedName name="EM_072_14">#REF!</definedName>
    <definedName name="EM_072_15">#REF!</definedName>
    <definedName name="EM_072_16">#REF!</definedName>
    <definedName name="EM_072_17">#REF!</definedName>
    <definedName name="EM_072_18">#REF!</definedName>
    <definedName name="EM_073_14">#REF!</definedName>
    <definedName name="EM_073_15">#REF!</definedName>
    <definedName name="EM_073_16">#REF!</definedName>
    <definedName name="EM_073_17">#REF!</definedName>
    <definedName name="EM_073_18">#REF!</definedName>
    <definedName name="EM_074_14">#REF!</definedName>
    <definedName name="EM_074_15">#REF!</definedName>
    <definedName name="EM_074_16">#REF!</definedName>
    <definedName name="EM_074_17">#REF!</definedName>
    <definedName name="EM_074_18">#REF!</definedName>
    <definedName name="EMATWKG">#REF!</definedName>
    <definedName name="EMATWKG___0">#REF!</definedName>
    <definedName name="EMATWKG___0___0">#REF!</definedName>
    <definedName name="EMATWKG___0___0___0">#REF!</definedName>
    <definedName name="EMATWKG___0___0___0___0">#REF!</definedName>
    <definedName name="Embankment">#REF!</definedName>
    <definedName name="EMET">#REF!</definedName>
    <definedName name="EMET___0">#REF!</definedName>
    <definedName name="EMET___0___0">#REF!</definedName>
    <definedName name="EMET___0___0___0">#REF!</definedName>
    <definedName name="EMET___0___0___0___0">#REF!</definedName>
    <definedName name="Emetteur__prechan">#REF!</definedName>
    <definedName name="Empty_BILL">#REF!</definedName>
    <definedName name="END">#REF!</definedName>
    <definedName name="Ende">#REF!</definedName>
    <definedName name="Energy_Charge_Details">#REF!</definedName>
    <definedName name="ENG">#REF!</definedName>
    <definedName name="Eng_02">#REF!</definedName>
    <definedName name="English_01">#REF!</definedName>
    <definedName name="English_02">#REF!</definedName>
    <definedName name="ENTERTAINMENT__REFRESHMENT_ETC.">#REF!</definedName>
    <definedName name="EnthalpyofWater">#REF!</definedName>
    <definedName name="Env">#REF!</definedName>
    <definedName name="Env_2">#REF!</definedName>
    <definedName name="Env_B">#REF!</definedName>
    <definedName name="Environ">#REF!</definedName>
    <definedName name="Environ_2">#REF!</definedName>
    <definedName name="Environ_B">#REF!</definedName>
    <definedName name="EOL">#REF!</definedName>
    <definedName name="eq_index">#REF!</definedName>
    <definedName name="EQMOB">#REF!</definedName>
    <definedName name="erghgf" hidden="1">#REF!</definedName>
    <definedName name="erty" hidden="1">#REF!</definedName>
    <definedName name="ewer" localSheetId="3" hidden="1">{"'PROFITABILITY'!$A$1:$F$45"}</definedName>
    <definedName name="ewer" hidden="1">{"'PROFITABILITY'!$A$1:$F$45"}</definedName>
    <definedName name="Excel_BuiltIn_Print_Area_11_1_1">#REF!</definedName>
    <definedName name="Excel_BuiltIn_Print_Area_11_1_10">#REF!</definedName>
    <definedName name="Excel_BuiltIn_Print_Area_11_1_11">#REF!</definedName>
    <definedName name="Excel_BuiltIn_Print_Area_11_1_12">#REF!</definedName>
    <definedName name="Excel_BuiltIn_Print_Area_11_1_13">#REF!</definedName>
    <definedName name="Excel_BuiltIn_Print_Area_11_1_14">#REF!</definedName>
    <definedName name="Excel_BuiltIn_Print_Area_11_1_15">#REF!</definedName>
    <definedName name="Excel_BuiltIn_Print_Area_11_1_16">#REF!</definedName>
    <definedName name="Excel_BuiltIn_Print_Area_11_1_17">#REF!</definedName>
    <definedName name="Excel_BuiltIn_Print_Area_11_1_2">#REF!</definedName>
    <definedName name="Excel_BuiltIn_Print_Area_11_1_20">#REF!</definedName>
    <definedName name="Excel_BuiltIn_Print_Area_11_1_3">#REF!</definedName>
    <definedName name="Excel_BuiltIn_Print_Area_11_1_5">#REF!</definedName>
    <definedName name="Excel_BuiltIn_Print_Area_11_1_6">#REF!</definedName>
    <definedName name="Excel_BuiltIn_Print_Area_11_1_7">#REF!</definedName>
    <definedName name="Excel_BuiltIn_Print_Area_11_1_8">#REF!</definedName>
    <definedName name="Excel_BuiltIn_Print_Area_11_1_9">#REF!</definedName>
    <definedName name="Excel_BuiltIn_Print_Area_12">#REF!</definedName>
    <definedName name="Excel_BuiltIn_Print_Area_12_1">#REF!</definedName>
    <definedName name="Excel_BuiltIn_Print_Area_12_1_1">#REF!</definedName>
    <definedName name="Excel_BuiltIn_Print_Area_12_1_1_1">#REF!</definedName>
    <definedName name="Excel_BuiltIn_Print_Area_12_1_1_10">#REF!</definedName>
    <definedName name="Excel_BuiltIn_Print_Area_12_1_1_11">#REF!</definedName>
    <definedName name="Excel_BuiltIn_Print_Area_12_1_1_12">#REF!</definedName>
    <definedName name="Excel_BuiltIn_Print_Area_12_1_1_13">#REF!</definedName>
    <definedName name="Excel_BuiltIn_Print_Area_12_1_1_14">#REF!</definedName>
    <definedName name="Excel_BuiltIn_Print_Area_12_1_1_15">#REF!</definedName>
    <definedName name="Excel_BuiltIn_Print_Area_12_1_1_16">#REF!</definedName>
    <definedName name="Excel_BuiltIn_Print_Area_12_1_1_17">#REF!</definedName>
    <definedName name="Excel_BuiltIn_Print_Area_12_1_1_2">#REF!</definedName>
    <definedName name="Excel_BuiltIn_Print_Area_12_1_1_20">#REF!</definedName>
    <definedName name="Excel_BuiltIn_Print_Area_12_1_1_3">#REF!</definedName>
    <definedName name="Excel_BuiltIn_Print_Area_12_1_1_5">#REF!</definedName>
    <definedName name="Excel_BuiltIn_Print_Area_12_1_1_6">#REF!</definedName>
    <definedName name="Excel_BuiltIn_Print_Area_12_1_1_7">#REF!</definedName>
    <definedName name="Excel_BuiltIn_Print_Area_12_1_1_8">#REF!</definedName>
    <definedName name="Excel_BuiltIn_Print_Area_12_1_1_9">#REF!</definedName>
    <definedName name="Excel_BuiltIn_Print_Area_12_1_10">#REF!</definedName>
    <definedName name="Excel_BuiltIn_Print_Area_12_1_11">#REF!</definedName>
    <definedName name="Excel_BuiltIn_Print_Area_12_1_12">#REF!</definedName>
    <definedName name="Excel_BuiltIn_Print_Area_12_1_13">#REF!</definedName>
    <definedName name="Excel_BuiltIn_Print_Area_12_1_14">#REF!</definedName>
    <definedName name="Excel_BuiltIn_Print_Area_12_1_15">#REF!</definedName>
    <definedName name="Excel_BuiltIn_Print_Area_12_1_16">#REF!</definedName>
    <definedName name="Excel_BuiltIn_Print_Area_12_1_17">#REF!</definedName>
    <definedName name="Excel_BuiltIn_Print_Area_12_1_2">#REF!</definedName>
    <definedName name="Excel_BuiltIn_Print_Area_12_1_20">#REF!</definedName>
    <definedName name="Excel_BuiltIn_Print_Area_12_1_3">#REF!</definedName>
    <definedName name="Excel_BuiltIn_Print_Area_12_1_5">#REF!</definedName>
    <definedName name="Excel_BuiltIn_Print_Area_12_1_6">#REF!</definedName>
    <definedName name="Excel_BuiltIn_Print_Area_12_1_7">#REF!</definedName>
    <definedName name="Excel_BuiltIn_Print_Area_12_1_8">#REF!</definedName>
    <definedName name="Excel_BuiltIn_Print_Area_12_1_9">#REF!</definedName>
    <definedName name="Excel_BuiltIn_Print_Area_13">#REF!</definedName>
    <definedName name="Excel_BuiltIn_Print_Area_13_1">#REF!</definedName>
    <definedName name="Excel_BuiltIn_Print_Area_13_1_1">#REF!</definedName>
    <definedName name="Excel_BuiltIn_Print_Area_13_1_10">#REF!</definedName>
    <definedName name="Excel_BuiltIn_Print_Area_13_1_11">#REF!</definedName>
    <definedName name="Excel_BuiltIn_Print_Area_13_1_12">#REF!</definedName>
    <definedName name="Excel_BuiltIn_Print_Area_13_1_13">#REF!</definedName>
    <definedName name="Excel_BuiltIn_Print_Area_13_1_14">#REF!</definedName>
    <definedName name="Excel_BuiltIn_Print_Area_13_1_15">#REF!</definedName>
    <definedName name="Excel_BuiltIn_Print_Area_13_1_16">#REF!</definedName>
    <definedName name="Excel_BuiltIn_Print_Area_13_1_17">#REF!</definedName>
    <definedName name="Excel_BuiltIn_Print_Area_13_1_2">#REF!</definedName>
    <definedName name="Excel_BuiltIn_Print_Area_13_1_20">#REF!</definedName>
    <definedName name="Excel_BuiltIn_Print_Area_13_1_3">#REF!</definedName>
    <definedName name="Excel_BuiltIn_Print_Area_13_1_5">#REF!</definedName>
    <definedName name="Excel_BuiltIn_Print_Area_13_1_6">#REF!</definedName>
    <definedName name="Excel_BuiltIn_Print_Area_13_1_7">#REF!</definedName>
    <definedName name="Excel_BuiltIn_Print_Area_13_1_8">#REF!</definedName>
    <definedName name="Excel_BuiltIn_Print_Area_13_1_9">#REF!</definedName>
    <definedName name="Excel_BuiltIn_Print_Area_13_13">#REF!</definedName>
    <definedName name="Excel_BuiltIn_Print_Area_14">#REF!</definedName>
    <definedName name="Excel_BuiltIn_Print_Area_14_1">#REF!</definedName>
    <definedName name="Excel_BuiltIn_Print_Area_14_1_1">#REF!</definedName>
    <definedName name="Excel_BuiltIn_Print_Area_14_1_10">#REF!</definedName>
    <definedName name="Excel_BuiltIn_Print_Area_14_1_11">#REF!</definedName>
    <definedName name="Excel_BuiltIn_Print_Area_14_1_12">#REF!</definedName>
    <definedName name="Excel_BuiltIn_Print_Area_14_1_13">#REF!</definedName>
    <definedName name="Excel_BuiltIn_Print_Area_14_1_14">#REF!</definedName>
    <definedName name="Excel_BuiltIn_Print_Area_14_1_15">#REF!</definedName>
    <definedName name="Excel_BuiltIn_Print_Area_14_1_16">#REF!</definedName>
    <definedName name="Excel_BuiltIn_Print_Area_14_1_17">#REF!</definedName>
    <definedName name="Excel_BuiltIn_Print_Area_14_1_2">#REF!</definedName>
    <definedName name="Excel_BuiltIn_Print_Area_14_1_20">#REF!</definedName>
    <definedName name="Excel_BuiltIn_Print_Area_14_1_3">#REF!</definedName>
    <definedName name="Excel_BuiltIn_Print_Area_14_1_5">#REF!</definedName>
    <definedName name="Excel_BuiltIn_Print_Area_14_1_6">#REF!</definedName>
    <definedName name="Excel_BuiltIn_Print_Area_14_1_7">#REF!</definedName>
    <definedName name="Excel_BuiltIn_Print_Area_14_1_8">#REF!</definedName>
    <definedName name="Excel_BuiltIn_Print_Area_14_1_9">#REF!</definedName>
    <definedName name="Excel_BuiltIn_Print_Area_15">#REF!</definedName>
    <definedName name="Excel_BuiltIn_Print_Area_15_1">#REF!</definedName>
    <definedName name="Excel_BuiltIn_Print_Area_15_1_1">#REF!</definedName>
    <definedName name="Excel_BuiltIn_Print_Area_15_1_1_1">#REF!</definedName>
    <definedName name="Excel_BuiltIn_Print_Area_15_1_10">#REF!</definedName>
    <definedName name="Excel_BuiltIn_Print_Area_15_1_11">#REF!</definedName>
    <definedName name="Excel_BuiltIn_Print_Area_15_1_12">#REF!</definedName>
    <definedName name="Excel_BuiltIn_Print_Area_15_1_13">#REF!</definedName>
    <definedName name="Excel_BuiltIn_Print_Area_15_1_14">#REF!</definedName>
    <definedName name="Excel_BuiltIn_Print_Area_15_1_15">#REF!</definedName>
    <definedName name="Excel_BuiltIn_Print_Area_15_1_16">#REF!</definedName>
    <definedName name="Excel_BuiltIn_Print_Area_15_1_17">#REF!</definedName>
    <definedName name="Excel_BuiltIn_Print_Area_15_1_2">#REF!</definedName>
    <definedName name="Excel_BuiltIn_Print_Area_15_1_20">#REF!</definedName>
    <definedName name="Excel_BuiltIn_Print_Area_15_1_3">#REF!</definedName>
    <definedName name="Excel_BuiltIn_Print_Area_15_1_5">#REF!</definedName>
    <definedName name="Excel_BuiltIn_Print_Area_15_1_6">#REF!</definedName>
    <definedName name="Excel_BuiltIn_Print_Area_15_1_7">#REF!</definedName>
    <definedName name="Excel_BuiltIn_Print_Area_15_1_8">#REF!</definedName>
    <definedName name="Excel_BuiltIn_Print_Area_15_1_9">#REF!</definedName>
    <definedName name="Excel_BuiltIn_Print_Area_16">#REF!</definedName>
    <definedName name="Excel_BuiltIn_Print_Area_16_1">#REF!</definedName>
    <definedName name="Excel_BuiltIn_Print_Area_16_1_1">#REF!</definedName>
    <definedName name="Excel_BuiltIn_Print_Area_16_1_1_1">#REF!</definedName>
    <definedName name="Excel_BuiltIn_Print_Area_16_1_1_10">#REF!</definedName>
    <definedName name="Excel_BuiltIn_Print_Area_16_1_1_11">#REF!</definedName>
    <definedName name="Excel_BuiltIn_Print_Area_16_1_1_12">#REF!</definedName>
    <definedName name="Excel_BuiltIn_Print_Area_16_1_1_13">#REF!</definedName>
    <definedName name="Excel_BuiltIn_Print_Area_16_1_1_14">#REF!</definedName>
    <definedName name="Excel_BuiltIn_Print_Area_16_1_1_15">#REF!</definedName>
    <definedName name="Excel_BuiltIn_Print_Area_16_1_1_16">#REF!</definedName>
    <definedName name="Excel_BuiltIn_Print_Area_16_1_1_17">#REF!</definedName>
    <definedName name="Excel_BuiltIn_Print_Area_16_1_1_2">#REF!</definedName>
    <definedName name="Excel_BuiltIn_Print_Area_16_1_1_20">#REF!</definedName>
    <definedName name="Excel_BuiltIn_Print_Area_16_1_1_3">#REF!</definedName>
    <definedName name="Excel_BuiltIn_Print_Area_16_1_1_5">#REF!</definedName>
    <definedName name="Excel_BuiltIn_Print_Area_16_1_1_6">#REF!</definedName>
    <definedName name="Excel_BuiltIn_Print_Area_16_1_1_7">#REF!</definedName>
    <definedName name="Excel_BuiltIn_Print_Area_16_1_1_8">#REF!</definedName>
    <definedName name="Excel_BuiltIn_Print_Area_16_1_1_9">#REF!</definedName>
    <definedName name="Excel_BuiltIn_Print_Area_16_1_10">#REF!</definedName>
    <definedName name="Excel_BuiltIn_Print_Area_16_1_11">#REF!</definedName>
    <definedName name="Excel_BuiltIn_Print_Area_16_1_12">#REF!</definedName>
    <definedName name="Excel_BuiltIn_Print_Area_16_1_13">#REF!</definedName>
    <definedName name="Excel_BuiltIn_Print_Area_16_1_14">#REF!</definedName>
    <definedName name="Excel_BuiltIn_Print_Area_16_1_15">#REF!</definedName>
    <definedName name="Excel_BuiltIn_Print_Area_16_1_16">#REF!</definedName>
    <definedName name="Excel_BuiltIn_Print_Area_16_1_17">#REF!</definedName>
    <definedName name="Excel_BuiltIn_Print_Area_16_1_2">#REF!</definedName>
    <definedName name="Excel_BuiltIn_Print_Area_16_1_20">#REF!</definedName>
    <definedName name="Excel_BuiltIn_Print_Area_16_1_3">#REF!</definedName>
    <definedName name="Excel_BuiltIn_Print_Area_16_1_5">#REF!</definedName>
    <definedName name="Excel_BuiltIn_Print_Area_16_1_6">#REF!</definedName>
    <definedName name="Excel_BuiltIn_Print_Area_16_1_7">#REF!</definedName>
    <definedName name="Excel_BuiltIn_Print_Area_16_1_8">#REF!</definedName>
    <definedName name="Excel_BuiltIn_Print_Area_16_1_9">#REF!</definedName>
    <definedName name="Excel_BuiltIn_Print_Area_17">#REF!</definedName>
    <definedName name="Excel_BuiltIn_Print_Area_17_1">#REF!</definedName>
    <definedName name="Excel_BuiltIn_Print_Area_17_1_1">#REF!</definedName>
    <definedName name="Excel_BuiltIn_Print_Area_17_1_1_1">#REF!</definedName>
    <definedName name="Excel_BuiltIn_Print_Area_17_1_1_10">#REF!</definedName>
    <definedName name="Excel_BuiltIn_Print_Area_17_1_1_11">#REF!</definedName>
    <definedName name="Excel_BuiltIn_Print_Area_17_1_1_12">#REF!</definedName>
    <definedName name="Excel_BuiltIn_Print_Area_17_1_1_13">#REF!</definedName>
    <definedName name="Excel_BuiltIn_Print_Area_17_1_1_14">#REF!</definedName>
    <definedName name="Excel_BuiltIn_Print_Area_17_1_1_15">#REF!</definedName>
    <definedName name="Excel_BuiltIn_Print_Area_17_1_1_16">#REF!</definedName>
    <definedName name="Excel_BuiltIn_Print_Area_17_1_1_17">#REF!</definedName>
    <definedName name="Excel_BuiltIn_Print_Area_17_1_1_2">#REF!</definedName>
    <definedName name="Excel_BuiltIn_Print_Area_17_1_1_20">#REF!</definedName>
    <definedName name="Excel_BuiltIn_Print_Area_17_1_1_3">#REF!</definedName>
    <definedName name="Excel_BuiltIn_Print_Area_17_1_1_5">#REF!</definedName>
    <definedName name="Excel_BuiltIn_Print_Area_17_1_1_6">#REF!</definedName>
    <definedName name="Excel_BuiltIn_Print_Area_17_1_1_7">#REF!</definedName>
    <definedName name="Excel_BuiltIn_Print_Area_17_1_1_8">#REF!</definedName>
    <definedName name="Excel_BuiltIn_Print_Area_17_1_1_9">#REF!</definedName>
    <definedName name="Excel_BuiltIn_Print_Area_17_1_10">#REF!</definedName>
    <definedName name="Excel_BuiltIn_Print_Area_17_1_11">#REF!</definedName>
    <definedName name="Excel_BuiltIn_Print_Area_17_1_12">#REF!</definedName>
    <definedName name="Excel_BuiltIn_Print_Area_17_1_13">#REF!</definedName>
    <definedName name="Excel_BuiltIn_Print_Area_17_1_14">#REF!</definedName>
    <definedName name="Excel_BuiltIn_Print_Area_17_1_15">#REF!</definedName>
    <definedName name="Excel_BuiltIn_Print_Area_17_1_16">#REF!</definedName>
    <definedName name="Excel_BuiltIn_Print_Area_17_1_17">#REF!</definedName>
    <definedName name="Excel_BuiltIn_Print_Area_17_1_2">#REF!</definedName>
    <definedName name="Excel_BuiltIn_Print_Area_17_1_20">#REF!</definedName>
    <definedName name="Excel_BuiltIn_Print_Area_17_1_3">#REF!</definedName>
    <definedName name="Excel_BuiltIn_Print_Area_17_1_5">#REF!</definedName>
    <definedName name="Excel_BuiltIn_Print_Area_17_1_6">#REF!</definedName>
    <definedName name="Excel_BuiltIn_Print_Area_17_1_7">#REF!</definedName>
    <definedName name="Excel_BuiltIn_Print_Area_17_1_8">#REF!</definedName>
    <definedName name="Excel_BuiltIn_Print_Area_17_1_9">#REF!</definedName>
    <definedName name="Excel_BuiltIn_Print_Area_18">#REF!</definedName>
    <definedName name="Excel_BuiltIn_Print_Area_19">#REF!</definedName>
    <definedName name="Excel_BuiltIn_Print_Area_19_1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3">#REF!</definedName>
    <definedName name="Excel_BuiltIn_Print_Area_2_1_1_1_1_1_6">#REF!</definedName>
    <definedName name="Excel_BuiltIn_Print_Area_2_1_1_1_1_2">#REF!</definedName>
    <definedName name="Excel_BuiltIn_Print_Area_2_1_1_1_1_3">#REF!</definedName>
    <definedName name="Excel_BuiltIn_Print_Area_2_1_1_1_1_5">#REF!</definedName>
    <definedName name="Excel_BuiltIn_Print_Area_2_1_1_1_1_6">#REF!</definedName>
    <definedName name="Excel_BuiltIn_Print_Area_2_1_1_1_10">#REF!</definedName>
    <definedName name="Excel_BuiltIn_Print_Area_2_1_1_1_11">#REF!</definedName>
    <definedName name="Excel_BuiltIn_Print_Area_2_1_1_1_12">#REF!</definedName>
    <definedName name="Excel_BuiltIn_Print_Area_2_1_1_1_13">#REF!</definedName>
    <definedName name="Excel_BuiltIn_Print_Area_2_1_1_1_14">#REF!</definedName>
    <definedName name="Excel_BuiltIn_Print_Area_2_1_1_1_15">#REF!</definedName>
    <definedName name="Excel_BuiltIn_Print_Area_2_1_1_1_16">#REF!</definedName>
    <definedName name="Excel_BuiltIn_Print_Area_2_1_1_1_17">#REF!</definedName>
    <definedName name="Excel_BuiltIn_Print_Area_2_1_1_1_2">#REF!</definedName>
    <definedName name="Excel_BuiltIn_Print_Area_2_1_1_1_20">#REF!</definedName>
    <definedName name="Excel_BuiltIn_Print_Area_2_1_1_1_3">#REF!</definedName>
    <definedName name="Excel_BuiltIn_Print_Area_2_1_1_1_5">#REF!</definedName>
    <definedName name="Excel_BuiltIn_Print_Area_2_1_1_1_6">#REF!</definedName>
    <definedName name="Excel_BuiltIn_Print_Area_2_1_1_1_7">#REF!</definedName>
    <definedName name="Excel_BuiltIn_Print_Area_2_1_1_1_8">#REF!</definedName>
    <definedName name="Excel_BuiltIn_Print_Area_2_1_1_1_9">#REF!</definedName>
    <definedName name="Excel_BuiltIn_Print_Area_2_1_1_10">#REF!</definedName>
    <definedName name="Excel_BuiltIn_Print_Area_2_1_1_11">#REF!</definedName>
    <definedName name="Excel_BuiltIn_Print_Area_2_1_1_12">#REF!</definedName>
    <definedName name="Excel_BuiltIn_Print_Area_2_1_1_13">#REF!</definedName>
    <definedName name="Excel_BuiltIn_Print_Area_2_1_1_14">#REF!</definedName>
    <definedName name="Excel_BuiltIn_Print_Area_2_1_1_15">#REF!</definedName>
    <definedName name="Excel_BuiltIn_Print_Area_2_1_1_16">#REF!</definedName>
    <definedName name="Excel_BuiltIn_Print_Area_2_1_1_17">#REF!</definedName>
    <definedName name="Excel_BuiltIn_Print_Area_2_1_1_2">#REF!</definedName>
    <definedName name="Excel_BuiltIn_Print_Area_2_1_1_2_2">#REF!</definedName>
    <definedName name="Excel_BuiltIn_Print_Area_2_1_1_2_3">#REF!</definedName>
    <definedName name="Excel_BuiltIn_Print_Area_2_1_1_2_6">#REF!</definedName>
    <definedName name="Excel_BuiltIn_Print_Area_2_1_1_20">#REF!</definedName>
    <definedName name="Excel_BuiltIn_Print_Area_2_1_1_3">#REF!</definedName>
    <definedName name="Excel_BuiltIn_Print_Area_2_1_1_5">#REF!</definedName>
    <definedName name="Excel_BuiltIn_Print_Area_2_1_1_6">#REF!</definedName>
    <definedName name="Excel_BuiltIn_Print_Area_2_1_1_7">#REF!</definedName>
    <definedName name="Excel_BuiltIn_Print_Area_2_1_1_8">#REF!</definedName>
    <definedName name="Excel_BuiltIn_Print_Area_2_1_1_9">#REF!</definedName>
    <definedName name="Excel_BuiltIn_Print_Area_2_1_10">#REF!</definedName>
    <definedName name="Excel_BuiltIn_Print_Area_2_1_11">#REF!</definedName>
    <definedName name="Excel_BuiltIn_Print_Area_2_1_12">#REF!</definedName>
    <definedName name="Excel_BuiltIn_Print_Area_2_1_13">#REF!</definedName>
    <definedName name="Excel_BuiltIn_Print_Area_2_1_14">#REF!</definedName>
    <definedName name="Excel_BuiltIn_Print_Area_2_1_15">#REF!</definedName>
    <definedName name="Excel_BuiltIn_Print_Area_2_1_16">#REF!</definedName>
    <definedName name="Excel_BuiltIn_Print_Area_2_1_17">#REF!</definedName>
    <definedName name="Excel_BuiltIn_Print_Area_2_1_2">#REF!</definedName>
    <definedName name="Excel_BuiltIn_Print_Area_2_1_20">#REF!</definedName>
    <definedName name="Excel_BuiltIn_Print_Area_2_1_3">#REF!</definedName>
    <definedName name="Excel_BuiltIn_Print_Area_2_1_5">#REF!</definedName>
    <definedName name="Excel_BuiltIn_Print_Area_2_1_6">#REF!</definedName>
    <definedName name="Excel_BuiltIn_Print_Area_2_1_6_2">#REF!</definedName>
    <definedName name="Excel_BuiltIn_Print_Area_2_1_6_6">#REF!</definedName>
    <definedName name="Excel_BuiltIn_Print_Area_2_1_7">#REF!</definedName>
    <definedName name="Excel_BuiltIn_Print_Area_2_1_8">#REF!</definedName>
    <definedName name="Excel_BuiltIn_Print_Area_2_1_9">#REF!</definedName>
    <definedName name="Excel_BuiltIn_Print_Area_20">#REF!</definedName>
    <definedName name="Excel_BuiltIn_Print_Area_20_1">#REF!</definedName>
    <definedName name="Excel_BuiltIn_Print_Area_21">#REF!</definedName>
    <definedName name="Excel_BuiltIn_Print_Area_22">#REF!</definedName>
    <definedName name="Excel_BuiltIn_Print_Area_22_1">#REF!</definedName>
    <definedName name="Excel_BuiltIn_Print_Area_23">#REF!</definedName>
    <definedName name="Excel_BuiltIn_Print_Area_24">#REF!</definedName>
    <definedName name="Excel_BuiltIn_Print_Area_25">#REF!</definedName>
    <definedName name="Excel_BuiltIn_Print_Area_26">#REF!</definedName>
    <definedName name="Excel_BuiltIn_Print_Area_27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3_1_1_1_1_1_1">#REF!</definedName>
    <definedName name="Excel_BuiltIn_Print_Area_3_1_1_1_1_1_1_1">#REF!</definedName>
    <definedName name="Excel_BuiltIn_Print_Area_3_1_1_1_1_1_1_1_1">#REF!</definedName>
    <definedName name="Excel_BuiltIn_Print_Area_3_1_1_1_1_1_1_1_1_1">#REF!</definedName>
    <definedName name="Excel_BuiltIn_Print_Area_3_1_1_1_1_1_2">#REF!</definedName>
    <definedName name="Excel_BuiltIn_Print_Area_3_1_1_1_2">#REF!</definedName>
    <definedName name="Excel_BuiltIn_Print_Area_3_1_1_1_2_1">#REF!</definedName>
    <definedName name="Excel_BuiltIn_Print_Area_3_1_1_1_3">#REF!</definedName>
    <definedName name="Excel_BuiltIn_Print_Area_3_1_1_1_6">#REF!</definedName>
    <definedName name="Excel_BuiltIn_Print_Area_3_1_1_2">#REF!</definedName>
    <definedName name="Excel_BuiltIn_Print_Area_3_1_1_3">#REF!</definedName>
    <definedName name="Excel_BuiltIn_Print_Area_3_1_1_6">#REF!</definedName>
    <definedName name="Excel_BuiltIn_Print_Area_3_1_10">#REF!</definedName>
    <definedName name="Excel_BuiltIn_Print_Area_3_1_11">#REF!</definedName>
    <definedName name="Excel_BuiltIn_Print_Area_3_1_12">#REF!</definedName>
    <definedName name="Excel_BuiltIn_Print_Area_3_1_13">#REF!</definedName>
    <definedName name="Excel_BuiltIn_Print_Area_3_1_14">#REF!</definedName>
    <definedName name="Excel_BuiltIn_Print_Area_3_1_15">#REF!</definedName>
    <definedName name="Excel_BuiltIn_Print_Area_3_1_16">#REF!</definedName>
    <definedName name="Excel_BuiltIn_Print_Area_3_1_17">#REF!</definedName>
    <definedName name="Excel_BuiltIn_Print_Area_3_1_2">#REF!</definedName>
    <definedName name="Excel_BuiltIn_Print_Area_3_1_20">#REF!</definedName>
    <definedName name="Excel_BuiltIn_Print_Area_3_1_3">#REF!</definedName>
    <definedName name="Excel_BuiltIn_Print_Area_3_1_3_1">#REF!</definedName>
    <definedName name="Excel_BuiltIn_Print_Area_3_1_5">#REF!</definedName>
    <definedName name="Excel_BuiltIn_Print_Area_3_1_6">#REF!</definedName>
    <definedName name="Excel_BuiltIn_Print_Area_3_1_7">#REF!</definedName>
    <definedName name="Excel_BuiltIn_Print_Area_3_1_8">#REF!</definedName>
    <definedName name="Excel_BuiltIn_Print_Area_3_1_9">#REF!</definedName>
    <definedName name="Excel_BuiltIn_Print_Area_30" localSheetId="3">(#REF!,#REF!)</definedName>
    <definedName name="Excel_BuiltIn_Print_Area_30">(#REF!,#REF!)</definedName>
    <definedName name="Excel_BuiltIn_Print_Area_31" localSheetId="3">#REF!</definedName>
    <definedName name="Excel_BuiltIn_Print_Area_31">#REF!</definedName>
    <definedName name="Excel_BuiltIn_Print_Area_32">#REF!</definedName>
    <definedName name="Excel_BuiltIn_Print_Area_33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_1_1_1_1">#REF!</definedName>
    <definedName name="Excel_BuiltIn_Print_Area_4_1_1_1_1_1">#REF!</definedName>
    <definedName name="Excel_BuiltIn_Print_Area_4_1_1_1_1_1_1">#REF!</definedName>
    <definedName name="Excel_BuiltIn_Print_Area_4_1_1_1_1_1_1_1">#REF!</definedName>
    <definedName name="Excel_BuiltIn_Print_Area_4_1_1_1_1_1_1_1_1">#REF!</definedName>
    <definedName name="Excel_BuiltIn_Print_Area_4_1_1_1_1_1_1_1_1_1">#REF!</definedName>
    <definedName name="Excel_BuiltIn_Print_Area_4_1_1_1_1_1_1_1_1_1_1">#REF!</definedName>
    <definedName name="Excel_BuiltIn_Print_Area_4_1_1_1_1_1_1_1_1_1_1_1">#REF!</definedName>
    <definedName name="Excel_BuiltIn_Print_Area_4_1_1_1_1_1_1_1_1_1_1_1_1">#REF!</definedName>
    <definedName name="Excel_BuiltIn_Print_Area_4_1_1_1_1_1_2">#REF!</definedName>
    <definedName name="Excel_BuiltIn_Print_Area_4_1_1_1_1_1_3">#REF!</definedName>
    <definedName name="Excel_BuiltIn_Print_Area_4_1_1_1_1_1_6">#REF!</definedName>
    <definedName name="Excel_BuiltIn_Print_Area_4_1_1_1_1_2">#REF!</definedName>
    <definedName name="Excel_BuiltIn_Print_Area_4_1_1_1_1_3">#REF!</definedName>
    <definedName name="Excel_BuiltIn_Print_Area_4_1_1_1_1_6">#REF!</definedName>
    <definedName name="Excel_BuiltIn_Print_Area_4_1_1_1_2">#REF!</definedName>
    <definedName name="Excel_BuiltIn_Print_Area_4_1_1_1_3">#REF!</definedName>
    <definedName name="Excel_BuiltIn_Print_Area_4_1_1_1_6">#REF!</definedName>
    <definedName name="Excel_BuiltIn_Print_Area_4_1_1_10">#REF!</definedName>
    <definedName name="Excel_BuiltIn_Print_Area_4_1_1_11">#REF!</definedName>
    <definedName name="Excel_BuiltIn_Print_Area_4_1_1_12">#REF!</definedName>
    <definedName name="Excel_BuiltIn_Print_Area_4_1_1_13">#REF!</definedName>
    <definedName name="Excel_BuiltIn_Print_Area_4_1_1_14">#REF!</definedName>
    <definedName name="Excel_BuiltIn_Print_Area_4_1_1_15">#REF!</definedName>
    <definedName name="Excel_BuiltIn_Print_Area_4_1_1_16">#REF!</definedName>
    <definedName name="Excel_BuiltIn_Print_Area_4_1_1_17">#REF!</definedName>
    <definedName name="Excel_BuiltIn_Print_Area_4_1_1_2">#REF!</definedName>
    <definedName name="Excel_BuiltIn_Print_Area_4_1_1_20">#REF!</definedName>
    <definedName name="Excel_BuiltIn_Print_Area_4_1_1_3">#REF!</definedName>
    <definedName name="Excel_BuiltIn_Print_Area_4_1_1_5">#REF!</definedName>
    <definedName name="Excel_BuiltIn_Print_Area_4_1_1_6">#REF!</definedName>
    <definedName name="Excel_BuiltIn_Print_Area_4_1_1_7">#REF!</definedName>
    <definedName name="Excel_BuiltIn_Print_Area_4_1_1_8">#REF!</definedName>
    <definedName name="Excel_BuiltIn_Print_Area_4_1_1_9">#REF!</definedName>
    <definedName name="Excel_BuiltIn_Print_Area_4_1_10">#REF!</definedName>
    <definedName name="Excel_BuiltIn_Print_Area_4_1_11">#REF!</definedName>
    <definedName name="Excel_BuiltIn_Print_Area_4_1_12">#REF!</definedName>
    <definedName name="Excel_BuiltIn_Print_Area_4_1_13">#REF!</definedName>
    <definedName name="Excel_BuiltIn_Print_Area_4_1_14">#REF!</definedName>
    <definedName name="Excel_BuiltIn_Print_Area_4_1_15">#REF!</definedName>
    <definedName name="Excel_BuiltIn_Print_Area_4_1_16">#REF!</definedName>
    <definedName name="Excel_BuiltIn_Print_Area_4_1_17">#REF!</definedName>
    <definedName name="Excel_BuiltIn_Print_Area_4_1_2">#REF!</definedName>
    <definedName name="Excel_BuiltIn_Print_Area_4_1_20">#REF!</definedName>
    <definedName name="Excel_BuiltIn_Print_Area_4_1_3">#REF!</definedName>
    <definedName name="Excel_BuiltIn_Print_Area_4_1_3_1">#REF!</definedName>
    <definedName name="Excel_BuiltIn_Print_Area_4_1_5">#REF!</definedName>
    <definedName name="Excel_BuiltIn_Print_Area_4_1_6">#REF!</definedName>
    <definedName name="Excel_BuiltIn_Print_Area_4_1_7">#REF!</definedName>
    <definedName name="Excel_BuiltIn_Print_Area_4_1_8">#REF!</definedName>
    <definedName name="Excel_BuiltIn_Print_Area_4_1_9">#REF!</definedName>
    <definedName name="Excel_BuiltIn_Print_Area_4_3">#REF!</definedName>
    <definedName name="Excel_BuiltIn_Print_Area_4_6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5_1_1_1_1">#REF!</definedName>
    <definedName name="Excel_BuiltIn_Print_Area_5_1_1_1_1_1">#REF!</definedName>
    <definedName name="Excel_BuiltIn_Print_Area_5_1_1_1_1_1_1">#REF!</definedName>
    <definedName name="Excel_BuiltIn_Print_Area_5_1_1_1_1_1_2">#REF!</definedName>
    <definedName name="Excel_BuiltIn_Print_Area_5_1_1_1_1_1_3">#REF!</definedName>
    <definedName name="Excel_BuiltIn_Print_Area_5_1_1_1_1_1_6">#REF!</definedName>
    <definedName name="Excel_BuiltIn_Print_Area_5_1_1_1_1_2">#REF!</definedName>
    <definedName name="Excel_BuiltIn_Print_Area_5_1_1_1_1_3">#REF!</definedName>
    <definedName name="Excel_BuiltIn_Print_Area_5_1_1_1_1_6">#REF!</definedName>
    <definedName name="Excel_BuiltIn_Print_Area_5_1_1_1_2">#REF!</definedName>
    <definedName name="Excel_BuiltIn_Print_Area_5_1_1_1_3">#REF!</definedName>
    <definedName name="Excel_BuiltIn_Print_Area_5_1_1_1_6">#REF!</definedName>
    <definedName name="Excel_BuiltIn_Print_Area_5_1_1_10">#REF!</definedName>
    <definedName name="Excel_BuiltIn_Print_Area_5_1_1_11">#REF!</definedName>
    <definedName name="Excel_BuiltIn_Print_Area_5_1_1_12">#REF!</definedName>
    <definedName name="Excel_BuiltIn_Print_Area_5_1_1_13">#REF!</definedName>
    <definedName name="Excel_BuiltIn_Print_Area_5_1_1_14">#REF!</definedName>
    <definedName name="Excel_BuiltIn_Print_Area_5_1_1_15">#REF!</definedName>
    <definedName name="Excel_BuiltIn_Print_Area_5_1_1_16">#REF!</definedName>
    <definedName name="Excel_BuiltIn_Print_Area_5_1_1_17">#REF!</definedName>
    <definedName name="Excel_BuiltIn_Print_Area_5_1_1_2">#REF!</definedName>
    <definedName name="Excel_BuiltIn_Print_Area_5_1_1_20">#REF!</definedName>
    <definedName name="Excel_BuiltIn_Print_Area_5_1_1_3">#REF!</definedName>
    <definedName name="Excel_BuiltIn_Print_Area_5_1_1_5">#REF!</definedName>
    <definedName name="Excel_BuiltIn_Print_Area_5_1_1_6">#REF!</definedName>
    <definedName name="Excel_BuiltIn_Print_Area_5_1_1_7">#REF!</definedName>
    <definedName name="Excel_BuiltIn_Print_Area_5_1_1_8">#REF!</definedName>
    <definedName name="Excel_BuiltIn_Print_Area_5_1_1_9">#REF!</definedName>
    <definedName name="Excel_BuiltIn_Print_Area_5_1_10">#REF!</definedName>
    <definedName name="Excel_BuiltIn_Print_Area_5_1_11">#REF!</definedName>
    <definedName name="Excel_BuiltIn_Print_Area_5_1_12">#REF!</definedName>
    <definedName name="Excel_BuiltIn_Print_Area_5_1_13">#REF!</definedName>
    <definedName name="Excel_BuiltIn_Print_Area_5_1_14">#REF!</definedName>
    <definedName name="Excel_BuiltIn_Print_Area_5_1_15">#REF!</definedName>
    <definedName name="Excel_BuiltIn_Print_Area_5_1_16">#REF!</definedName>
    <definedName name="Excel_BuiltIn_Print_Area_5_1_17">#REF!</definedName>
    <definedName name="Excel_BuiltIn_Print_Area_5_1_2">#REF!</definedName>
    <definedName name="Excel_BuiltIn_Print_Area_5_1_20">#REF!</definedName>
    <definedName name="Excel_BuiltIn_Print_Area_5_1_3">#REF!</definedName>
    <definedName name="Excel_BuiltIn_Print_Area_5_1_4">#REF!</definedName>
    <definedName name="Excel_BuiltIn_Print_Area_5_1_5">#REF!</definedName>
    <definedName name="Excel_BuiltIn_Print_Area_5_1_6">#REF!</definedName>
    <definedName name="Excel_BuiltIn_Print_Area_5_1_7">#REF!</definedName>
    <definedName name="Excel_BuiltIn_Print_Area_5_1_7_11">#REF!</definedName>
    <definedName name="Excel_BuiltIn_Print_Area_5_1_7_5">#REF!</definedName>
    <definedName name="Excel_BuiltIn_Print_Area_5_1_8">#REF!</definedName>
    <definedName name="Excel_BuiltIn_Print_Area_5_1_9">#REF!</definedName>
    <definedName name="Excel_BuiltIn_Print_Area_5_10">#REF!</definedName>
    <definedName name="Excel_BuiltIn_Print_Area_5_11">#REF!</definedName>
    <definedName name="Excel_BuiltIn_Print_Area_5_12">#REF!</definedName>
    <definedName name="Excel_BuiltIn_Print_Area_5_13">#REF!</definedName>
    <definedName name="Excel_BuiltIn_Print_Area_5_14">#REF!</definedName>
    <definedName name="Excel_BuiltIn_Print_Area_5_15">#REF!</definedName>
    <definedName name="Excel_BuiltIn_Print_Area_5_16">#REF!</definedName>
    <definedName name="Excel_BuiltIn_Print_Area_5_17">#REF!</definedName>
    <definedName name="Excel_BuiltIn_Print_Area_5_2">#REF!</definedName>
    <definedName name="Excel_BuiltIn_Print_Area_5_20">#REF!</definedName>
    <definedName name="Excel_BuiltIn_Print_Area_5_3">#REF!</definedName>
    <definedName name="Excel_BuiltIn_Print_Area_5_5">#REF!</definedName>
    <definedName name="Excel_BuiltIn_Print_Area_5_6">#REF!</definedName>
    <definedName name="Excel_BuiltIn_Print_Area_5_7">#REF!</definedName>
    <definedName name="Excel_BuiltIn_Print_Area_5_8">#REF!</definedName>
    <definedName name="Excel_BuiltIn_Print_Area_5_9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6_1_10">#REF!</definedName>
    <definedName name="Excel_BuiltIn_Print_Area_6_1_11">#REF!</definedName>
    <definedName name="Excel_BuiltIn_Print_Area_6_1_12">#REF!</definedName>
    <definedName name="Excel_BuiltIn_Print_Area_6_1_13">#REF!</definedName>
    <definedName name="Excel_BuiltIn_Print_Area_6_1_14">#REF!</definedName>
    <definedName name="Excel_BuiltIn_Print_Area_6_1_15">#REF!</definedName>
    <definedName name="Excel_BuiltIn_Print_Area_6_1_16">#REF!</definedName>
    <definedName name="Excel_BuiltIn_Print_Area_6_1_17">#REF!</definedName>
    <definedName name="Excel_BuiltIn_Print_Area_6_1_2">#REF!</definedName>
    <definedName name="Excel_BuiltIn_Print_Area_6_1_20">#REF!</definedName>
    <definedName name="Excel_BuiltIn_Print_Area_6_1_3">#REF!</definedName>
    <definedName name="Excel_BuiltIn_Print_Area_6_1_4">#REF!</definedName>
    <definedName name="Excel_BuiltIn_Print_Area_6_1_5">#REF!</definedName>
    <definedName name="Excel_BuiltIn_Print_Area_6_1_6">#REF!</definedName>
    <definedName name="Excel_BuiltIn_Print_Area_6_1_7">#REF!</definedName>
    <definedName name="Excel_BuiltIn_Print_Area_6_1_8">#REF!</definedName>
    <definedName name="Excel_BuiltIn_Print_Area_6_1_9">#REF!</definedName>
    <definedName name="Excel_BuiltIn_Print_Area_6_20">#REF!</definedName>
    <definedName name="Excel_BuiltIn_Print_Area_7">#REF!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Area_7_1_1_10">#REF!</definedName>
    <definedName name="Excel_BuiltIn_Print_Area_7_1_1_11">#REF!</definedName>
    <definedName name="Excel_BuiltIn_Print_Area_7_1_1_12">#REF!</definedName>
    <definedName name="Excel_BuiltIn_Print_Area_7_1_1_13">#REF!</definedName>
    <definedName name="Excel_BuiltIn_Print_Area_7_1_1_14">#REF!</definedName>
    <definedName name="Excel_BuiltIn_Print_Area_7_1_1_15">#REF!</definedName>
    <definedName name="Excel_BuiltIn_Print_Area_7_1_1_16">#REF!</definedName>
    <definedName name="Excel_BuiltIn_Print_Area_7_1_1_17">#REF!</definedName>
    <definedName name="Excel_BuiltIn_Print_Area_7_1_1_2">#REF!</definedName>
    <definedName name="Excel_BuiltIn_Print_Area_7_1_1_20">#REF!</definedName>
    <definedName name="Excel_BuiltIn_Print_Area_7_1_1_3">#REF!</definedName>
    <definedName name="Excel_BuiltIn_Print_Area_7_1_1_5">#REF!</definedName>
    <definedName name="Excel_BuiltIn_Print_Area_7_1_1_6">#REF!</definedName>
    <definedName name="Excel_BuiltIn_Print_Area_7_1_1_7">#REF!</definedName>
    <definedName name="Excel_BuiltIn_Print_Area_7_1_1_8">#REF!</definedName>
    <definedName name="Excel_BuiltIn_Print_Area_7_1_1_9">#REF!</definedName>
    <definedName name="Excel_BuiltIn_Print_Area_7_1_10">#REF!</definedName>
    <definedName name="Excel_BuiltIn_Print_Area_7_1_11">#REF!</definedName>
    <definedName name="Excel_BuiltIn_Print_Area_7_1_12">#REF!</definedName>
    <definedName name="Excel_BuiltIn_Print_Area_7_1_13">#REF!</definedName>
    <definedName name="Excel_BuiltIn_Print_Area_7_1_14">#REF!</definedName>
    <definedName name="Excel_BuiltIn_Print_Area_7_1_15">#REF!</definedName>
    <definedName name="Excel_BuiltIn_Print_Area_7_1_16">#REF!</definedName>
    <definedName name="Excel_BuiltIn_Print_Area_7_1_17">#REF!</definedName>
    <definedName name="Excel_BuiltIn_Print_Area_7_1_17_1">#REF!</definedName>
    <definedName name="Excel_BuiltIn_Print_Area_7_1_2">#REF!</definedName>
    <definedName name="Excel_BuiltIn_Print_Area_7_1_20">#REF!</definedName>
    <definedName name="Excel_BuiltIn_Print_Area_7_1_3">#REF!</definedName>
    <definedName name="Excel_BuiltIn_Print_Area_7_1_5">#REF!</definedName>
    <definedName name="Excel_BuiltIn_Print_Area_7_1_6">#REF!</definedName>
    <definedName name="Excel_BuiltIn_Print_Area_7_1_7">#REF!</definedName>
    <definedName name="Excel_BuiltIn_Print_Area_7_1_8">#REF!</definedName>
    <definedName name="Excel_BuiltIn_Print_Area_7_1_9">#REF!</definedName>
    <definedName name="Excel_BuiltIn_Print_Area_7_5">#REF!</definedName>
    <definedName name="Excel_BuiltIn_Print_Area_8">#REF!</definedName>
    <definedName name="Excel_BuiltIn_Print_Area_8_1">#REF!</definedName>
    <definedName name="Excel_BuiltIn_Print_Area_8_1_1">#REF!</definedName>
    <definedName name="Excel_BuiltIn_Print_Area_8_1_1_1">#REF!</definedName>
    <definedName name="Excel_BuiltIn_Print_Area_8_1_1_10">#REF!</definedName>
    <definedName name="Excel_BuiltIn_Print_Area_8_1_1_11">#REF!</definedName>
    <definedName name="Excel_BuiltIn_Print_Area_8_1_1_12">#REF!</definedName>
    <definedName name="Excel_BuiltIn_Print_Area_8_1_1_13">#REF!</definedName>
    <definedName name="Excel_BuiltIn_Print_Area_8_1_1_14">#REF!</definedName>
    <definedName name="Excel_BuiltIn_Print_Area_8_1_1_15">#REF!</definedName>
    <definedName name="Excel_BuiltIn_Print_Area_8_1_1_16">#REF!</definedName>
    <definedName name="Excel_BuiltIn_Print_Area_8_1_1_17">#REF!</definedName>
    <definedName name="Excel_BuiltIn_Print_Area_8_1_1_2">#REF!</definedName>
    <definedName name="Excel_BuiltIn_Print_Area_8_1_1_20">#REF!</definedName>
    <definedName name="Excel_BuiltIn_Print_Area_8_1_1_3">#REF!</definedName>
    <definedName name="Excel_BuiltIn_Print_Area_8_1_1_5">#REF!</definedName>
    <definedName name="Excel_BuiltIn_Print_Area_8_1_1_6">#REF!</definedName>
    <definedName name="Excel_BuiltIn_Print_Area_8_1_1_7">#REF!</definedName>
    <definedName name="Excel_BuiltIn_Print_Area_8_1_1_8">#REF!</definedName>
    <definedName name="Excel_BuiltIn_Print_Area_8_1_1_9">#REF!</definedName>
    <definedName name="Excel_BuiltIn_Print_Area_8_1_10">#REF!</definedName>
    <definedName name="Excel_BuiltIn_Print_Area_8_1_11">#REF!</definedName>
    <definedName name="Excel_BuiltIn_Print_Area_8_1_12">#REF!</definedName>
    <definedName name="Excel_BuiltIn_Print_Area_8_1_13">#REF!</definedName>
    <definedName name="Excel_BuiltIn_Print_Area_8_1_14">#REF!</definedName>
    <definedName name="Excel_BuiltIn_Print_Area_8_1_15">#REF!</definedName>
    <definedName name="Excel_BuiltIn_Print_Area_8_1_16">#REF!</definedName>
    <definedName name="Excel_BuiltIn_Print_Area_8_1_17">#REF!</definedName>
    <definedName name="Excel_BuiltIn_Print_Area_8_1_2">#REF!</definedName>
    <definedName name="Excel_BuiltIn_Print_Area_8_1_20">#REF!</definedName>
    <definedName name="Excel_BuiltIn_Print_Area_8_1_3">#REF!</definedName>
    <definedName name="Excel_BuiltIn_Print_Area_8_1_5">#REF!</definedName>
    <definedName name="Excel_BuiltIn_Print_Area_8_1_6">#REF!</definedName>
    <definedName name="Excel_BuiltIn_Print_Area_8_1_7">#REF!</definedName>
    <definedName name="Excel_BuiltIn_Print_Area_8_1_8">#REF!</definedName>
    <definedName name="Excel_BuiltIn_Print_Area_8_1_9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0">#REF!</definedName>
    <definedName name="Excel_BuiltIn_Print_Area_9_1_11">#REF!</definedName>
    <definedName name="Excel_BuiltIn_Print_Area_9_1_12">#REF!</definedName>
    <definedName name="Excel_BuiltIn_Print_Area_9_1_13">#REF!</definedName>
    <definedName name="Excel_BuiltIn_Print_Area_9_1_14">#REF!</definedName>
    <definedName name="Excel_BuiltIn_Print_Area_9_1_15">#REF!</definedName>
    <definedName name="Excel_BuiltIn_Print_Area_9_1_16">#REF!</definedName>
    <definedName name="Excel_BuiltIn_Print_Area_9_1_17">#REF!</definedName>
    <definedName name="Excel_BuiltIn_Print_Area_9_1_2">#REF!</definedName>
    <definedName name="Excel_BuiltIn_Print_Area_9_1_20">#REF!</definedName>
    <definedName name="Excel_BuiltIn_Print_Area_9_1_3">#REF!</definedName>
    <definedName name="Excel_BuiltIn_Print_Area_9_1_5">#REF!</definedName>
    <definedName name="Excel_BuiltIn_Print_Area_9_1_6">#REF!</definedName>
    <definedName name="Excel_BuiltIn_Print_Area_9_1_7">#REF!</definedName>
    <definedName name="Excel_BuiltIn_Print_Area_9_1_8">#REF!</definedName>
    <definedName name="Excel_BuiltIn_Print_Area_9_1_9">#REF!</definedName>
    <definedName name="Excel_BuiltIn_Print_Area_9_12">#REF!</definedName>
    <definedName name="Excel_BuiltIn_Print_Area_9_12_5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1_1_1_1_1">#REF!</definedName>
    <definedName name="Excel_BuiltIn_Print_Titles_1_1_1_1_1_1">#REF!</definedName>
    <definedName name="Excel_BuiltIn_Print_Titles_1_1_1_1_1_1_1">#REF!</definedName>
    <definedName name="Excel_BuiltIn_Print_Titles_1_1_1_1_1_1_1_1">#REF!</definedName>
    <definedName name="Excel_BuiltIn_Print_Titles_1_1_1_1_1_1_1_1_1">#REF!</definedName>
    <definedName name="Excel_BuiltIn_Print_Titles_1_1_1_1_1_1_1_1_1_1">#REF!</definedName>
    <definedName name="Excel_BuiltIn_Print_Titles_10">#REF!</definedName>
    <definedName name="Excel_BuiltIn_Print_Titles_1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2">#REF!</definedName>
    <definedName name="Excel_BuiltIn_Print_Titles_2_1_1">#REF!</definedName>
    <definedName name="Excel_BuiltIn_Print_Titles_2_1_1_1">#REF!</definedName>
    <definedName name="Excel_BuiltIn_Print_Titles_20_1">#REF!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3_1_1_1">#REF!</definedName>
    <definedName name="Excel_BuiltIn_Print_Titles_3_1_1_1_1">#REF!</definedName>
    <definedName name="Excel_BuiltIn_Print_Titles_3_1_1_1_1_1">#REF!</definedName>
    <definedName name="Excel_BuiltIn_Print_Titles_3_1_1_1_2">#REF!</definedName>
    <definedName name="Excel_BuiltIn_Print_Titles_3_2">#REF!</definedName>
    <definedName name="Excel_BuiltIn_Print_Titles_3_3">#REF!</definedName>
    <definedName name="Excel_BuiltIn_Print_Titles_3_5">#REF!</definedName>
    <definedName name="Excel_BuiltIn_Print_Titles_4">#REF!</definedName>
    <definedName name="Excel_BuiltIn_Print_Titles_4_1">#REF!</definedName>
    <definedName name="Excel_BuiltIn_Print_Titles_4_1_1">#REF!</definedName>
    <definedName name="Excel_BuiltIn_Print_Titles_5">#REF!</definedName>
    <definedName name="Excel_BuiltIn_Print_Titles_5_1">#REF!</definedName>
    <definedName name="Excel_BuiltIn_Print_Titles_6">#REF!</definedName>
    <definedName name="Excel_BuiltIn_Print_Titles_8">#REF!</definedName>
    <definedName name="Excel_BuiltIn_Print_Titles_8_1">#REF!</definedName>
    <definedName name="Excel_BuiltIn_Print_Titles_9">#REF!</definedName>
    <definedName name="Excel_BuiltIn_Print_Titles_9_1">#REF!</definedName>
    <definedName name="Excel_BuiltIn_Print_Titles_9_12">#REF!</definedName>
    <definedName name="Excel_BuiltIn_Print_Titles_9_12_5">#REF!</definedName>
    <definedName name="EXIT">#REF!</definedName>
    <definedName name="EXIT1">#REF!</definedName>
    <definedName name="expense">#REF!</definedName>
    <definedName name="EXPHEADS">#REF!</definedName>
    <definedName name="Export">#REF!</definedName>
    <definedName name="external">#REF!</definedName>
    <definedName name="_xlnm.Extract">#REF!</definedName>
    <definedName name="exwks">#REF!</definedName>
    <definedName name="ey">#REF!</definedName>
    <definedName name="ez">#REF!</definedName>
    <definedName name="f" localSheetId="3" hidden="1">{"'PROFITABILITY'!$A$1:$F$45"}</definedName>
    <definedName name="f" hidden="1">{"'PROFITABILITY'!$A$1:$F$45"}</definedName>
    <definedName name="f_1" localSheetId="3" hidden="1">{"'PROFITABILITY'!$A$1:$F$45"}</definedName>
    <definedName name="f_1" hidden="1">{"'PROFITABILITY'!$A$1:$F$45"}</definedName>
    <definedName name="F_I_">#REF!</definedName>
    <definedName name="f_shape">#REF!</definedName>
    <definedName name="fA">#REF!</definedName>
    <definedName name="fac">0.825</definedName>
    <definedName name="facal">#REF!</definedName>
    <definedName name="facplc">#REF!</definedName>
    <definedName name="fact_Ach_Ch">#REF!</definedName>
    <definedName name="fact_ach_charpente">#REF!</definedName>
    <definedName name="fact_arr_tr">#REF!</definedName>
    <definedName name="fact_cfr">#REF!</definedName>
    <definedName name="fact_civil">#REF!</definedName>
    <definedName name="fact_euro">#REF!</definedName>
    <definedName name="fact_euros">#REF!</definedName>
    <definedName name="fact_fob">#REF!</definedName>
    <definedName name="fact_Marge">#REF!</definedName>
    <definedName name="fact_marge_BT">#REF!</definedName>
    <definedName name="fact_marge_câble">#REF!</definedName>
    <definedName name="fact_marge_Ch">#REF!</definedName>
    <definedName name="fact_marge_divers">#REF!</definedName>
    <definedName name="fact_marge_eaui">#REF!</definedName>
    <definedName name="fact_marge_equi">#REF!</definedName>
    <definedName name="fact_marge_HF">#REF!</definedName>
    <definedName name="fact_marge_HT">#REF!</definedName>
    <definedName name="fact_marge_MT">#REF!</definedName>
    <definedName name="fact_marge_SA">#REF!</definedName>
    <definedName name="fact_mont_charp">#REF!</definedName>
    <definedName name="fact_quant_trav">#REF!</definedName>
    <definedName name="fact_taux_hor">#REF!</definedName>
    <definedName name="fact_taux_mont">#REF!</definedName>
    <definedName name="fact_taxes">#REF!</definedName>
    <definedName name="fact_taxes_four">#REF!</definedName>
    <definedName name="fact_th">#REF!</definedName>
    <definedName name="fact_th_mont">#REF!</definedName>
    <definedName name="fact_th_pose">#REF!</definedName>
    <definedName name="fact_th_racc">#REF!</definedName>
    <definedName name="fact_trd">#REF!</definedName>
    <definedName name="fact_trd2">#REF!</definedName>
    <definedName name="fact_trtr">#REF!</definedName>
    <definedName name="fact_trtr2">#REF!</definedName>
    <definedName name="factor">#REF!</definedName>
    <definedName name="fasfa" localSheetId="3" hidden="1">{"'PROFITABILITY'!$A$1:$F$45"}</definedName>
    <definedName name="fasfa" hidden="1">{"'PROFITABILITY'!$A$1:$F$45"}</definedName>
    <definedName name="FAYE" localSheetId="3" hidden="1">{"page 1",#N/A,FALSE,"suivi exploitation";"page 2",#N/A,FALSE,"suivi exploitation";"page 3",#N/A,FALSE,"suivi exploitation"}</definedName>
    <definedName name="FAYE" hidden="1">{"page 1",#N/A,FALSE,"suivi exploitation";"page 2",#N/A,FALSE,"suivi exploitation";"page 3",#N/A,FALSE,"suivi exploitation"}</definedName>
    <definedName name="FAYE2" localSheetId="3" hidden="1">{"page 1",#N/A,FALSE,"suivi exploitation";"page 2",#N/A,FALSE,"suivi exploitation";"page 3",#N/A,FALSE,"suivi exploitation"}</definedName>
    <definedName name="FAYE2" hidden="1">{"page 1",#N/A,FALSE,"suivi exploitation";"page 2",#N/A,FALSE,"suivi exploitation";"page 3",#N/A,FALSE,"suivi exploitation"}</definedName>
    <definedName name="ffghn" hidden="1">#REF!</definedName>
    <definedName name="FGB" hidden="1">#REF!</definedName>
    <definedName name="fgbn" hidden="1">#REF!</definedName>
    <definedName name="fgcvbnm" hidden="1">#REF!</definedName>
    <definedName name="fgdfg" hidden="1">#REF!</definedName>
    <definedName name="fgf" hidden="1">#REF!</definedName>
    <definedName name="fgh" hidden="1">#REF!</definedName>
    <definedName name="fghbvcvb" hidden="1">#REF!</definedName>
    <definedName name="fghj" hidden="1">#REF!</definedName>
    <definedName name="fghjk" hidden="1">#REF!</definedName>
    <definedName name="fh" hidden="1">#REF!</definedName>
    <definedName name="fhrytrt" hidden="1">#REF!</definedName>
    <definedName name="Flanges">#REF!</definedName>
    <definedName name="flanges2">#REF!</definedName>
    <definedName name="fld">#REF!</definedName>
    <definedName name="flg">#REF!</definedName>
    <definedName name="flg_1">#REF!</definedName>
    <definedName name="flg_2">#REF!</definedName>
    <definedName name="FLG_Orifice">#REF!</definedName>
    <definedName name="FLK">#REF!</definedName>
    <definedName name="flow">#REF!</definedName>
    <definedName name="fm">#REF!</definedName>
    <definedName name="fm_2">#REF!</definedName>
    <definedName name="fmld">#REF!</definedName>
    <definedName name="fmld_2">#REF!</definedName>
    <definedName name="fndsf">#REF!</definedName>
    <definedName name="footdepth">#REF!</definedName>
    <definedName name="footdepthedge">#REF!</definedName>
    <definedName name="footing">#REF!</definedName>
    <definedName name="for_item">#REF!</definedName>
    <definedName name="FORM">#REF!</definedName>
    <definedName name="Format">#REF!</definedName>
    <definedName name="formwork">#REF!</definedName>
    <definedName name="forthemonth">#REF!</definedName>
    <definedName name="FOS">#REF!</definedName>
    <definedName name="fotting">#REF!</definedName>
    <definedName name="fottings">#REF!</definedName>
    <definedName name="found_ref">#REF!</definedName>
    <definedName name="fourline">#REF!</definedName>
    <definedName name="Fr" localSheetId="3" hidden="1">{"'PROFITABILITY'!$A$1:$F$45"}</definedName>
    <definedName name="Fr" hidden="1">{"'PROFITABILITY'!$A$1:$F$45"}</definedName>
    <definedName name="fractional_billing_adjustment_details">#REF!</definedName>
    <definedName name="FRANCS">#REF!</definedName>
    <definedName name="fri">#REF!</definedName>
    <definedName name="FRONTPAGE">#REF!</definedName>
    <definedName name="FRRRRR">#REF!</definedName>
    <definedName name="fswt">#REF!</definedName>
    <definedName name="ft">#REF!</definedName>
    <definedName name="FUND_M8_A_B">#REF!</definedName>
    <definedName name="FUNDFLOW_B8A">#REF!</definedName>
    <definedName name="FUNDFLOW_B8B">#REF!</definedName>
    <definedName name="fv" hidden="1">#REF!</definedName>
    <definedName name="fw">#REF!</definedName>
    <definedName name="FWERQW">#REF!</definedName>
    <definedName name="fwfb">#REF!</definedName>
    <definedName name="fwl">#REF!</definedName>
    <definedName name="fwld">#REF!</definedName>
    <definedName name="fwrfb">#REF!</definedName>
    <definedName name="fwrfb_2">#REF!</definedName>
    <definedName name="fwrl">#REF!</definedName>
    <definedName name="fwrl_2">#REF!</definedName>
    <definedName name="fwrld">#REF!</definedName>
    <definedName name="fwrld_2">#REF!</definedName>
    <definedName name="fwrw">#REF!</definedName>
    <definedName name="fwrw_2">#REF!</definedName>
    <definedName name="fwsfb">#REF!</definedName>
    <definedName name="fwsfb_2">#REF!</definedName>
    <definedName name="fwsl">#REF!</definedName>
    <definedName name="fwsl_2">#REF!</definedName>
    <definedName name="fwsld">#REF!</definedName>
    <definedName name="fwsld_2">#REF!</definedName>
    <definedName name="fwsw">#REF!</definedName>
    <definedName name="fwsw_2">#REF!</definedName>
    <definedName name="fww">#REF!</definedName>
    <definedName name="fx">#REF!</definedName>
    <definedName name="fz">#REF!</definedName>
    <definedName name="fzz">#REF!</definedName>
    <definedName name="g">#N/A</definedName>
    <definedName name="g_1">#REF!</definedName>
    <definedName name="G_2">#REF!</definedName>
    <definedName name="G083BAAN1">#REF!</definedName>
    <definedName name="GAS">#REF!</definedName>
    <definedName name="gate">#REF!</definedName>
    <definedName name="GBGF" hidden="1">#REF!</definedName>
    <definedName name="Gen">#N/A</definedName>
    <definedName name="GeneralInformation">#N/A</definedName>
    <definedName name="Geschäftsbereich">#REF!</definedName>
    <definedName name="Geschäftsbereich_1">#REF!</definedName>
    <definedName name="Geschäftsbereich_2">#REF!</definedName>
    <definedName name="GEu">#REF!</definedName>
    <definedName name="gf" hidden="1">#REF!</definedName>
    <definedName name="gfd" hidden="1">#REF!</definedName>
    <definedName name="gff" hidden="1">#REF!</definedName>
    <definedName name="gfhdbrgbgrbr" hidden="1">#REF!</definedName>
    <definedName name="gg">#REF!</definedName>
    <definedName name="ggg" localSheetId="3" hidden="1">{"'PROFITABILITY'!$A$1:$F$45"}</definedName>
    <definedName name="ggg" hidden="1">{"'PROFITABILITY'!$A$1:$F$45"}</definedName>
    <definedName name="GGGG">#REF!</definedName>
    <definedName name="gh">#REF!</definedName>
    <definedName name="gh_2">#REF!</definedName>
    <definedName name="gh_B">#REF!</definedName>
    <definedName name="GHGHJ" hidden="1">#REF!</definedName>
    <definedName name="ghhgt" hidden="1">#REF!</definedName>
    <definedName name="GHHQQ" localSheetId="3" hidden="1">{#N/A,#N/A,FALSE,"RECMASTE";#N/A,#N/A,FALSE,"REC1100";#N/A,#N/A,FALSE,"REC1200";#N/A,#N/A,FALSE,"REC1900";#N/A,#N/A,FALSE,"REC2500";#N/A,#N/A,FALSE,"REC4100";#N/A,#N/A,FALSE,"REC4200"}</definedName>
    <definedName name="GHHQQ" hidden="1">{#N/A,#N/A,FALSE,"RECMASTE";#N/A,#N/A,FALSE,"REC1100";#N/A,#N/A,FALSE,"REC1200";#N/A,#N/A,FALSE,"REC1900";#N/A,#N/A,FALSE,"REC2500";#N/A,#N/A,FALSE,"REC4100";#N/A,#N/A,FALSE,"REC4200"}</definedName>
    <definedName name="ghj" hidden="1">#REF!</definedName>
    <definedName name="ghjh" hidden="1">#REF!</definedName>
    <definedName name="ghjy">#REF!</definedName>
    <definedName name="GI">#N/A</definedName>
    <definedName name="GInfo">#N/A</definedName>
    <definedName name="giveway">#REF!</definedName>
    <definedName name="gk">#REF!</definedName>
    <definedName name="gl">#REF!</definedName>
    <definedName name="globe">#REF!</definedName>
    <definedName name="gnb" hidden="1">#REF!</definedName>
    <definedName name="GRADE_4.6">#REF!</definedName>
    <definedName name="GRADE_8.8">#REF!</definedName>
    <definedName name="GrandBasic">#REF!</definedName>
    <definedName name="GRL">#REF!</definedName>
    <definedName name="Grnd">#REF!</definedName>
    <definedName name="grossarea">#REF!</definedName>
    <definedName name="grossareaz">#REF!</definedName>
    <definedName name="grossneg">#REF!</definedName>
    <definedName name="grossnegz">#REF!</definedName>
    <definedName name="GROUND">#REF!</definedName>
    <definedName name="GROUND220">#REF!</definedName>
    <definedName name="Groundinga" localSheetId="3" hidden="1">{"'PROFITABILITY'!$A$1:$F$45"}</definedName>
    <definedName name="Groundinga" hidden="1">{"'PROFITABILITY'!$A$1:$F$45"}</definedName>
    <definedName name="Groupement">#REF!</definedName>
    <definedName name="grout_type">#REF!</definedName>
    <definedName name="GrphActSales">#REF!</definedName>
    <definedName name="GrphActStk">#REF!</definedName>
    <definedName name="GrphPlanSales">#REF!</definedName>
    <definedName name="GrphTgtStk">#REF!</definedName>
    <definedName name="grue50t">#REF!</definedName>
    <definedName name="gs">#REF!</definedName>
    <definedName name="GS_GS">#REF!</definedName>
    <definedName name="gsatb">#REF!</definedName>
    <definedName name="GSB">#REF!</definedName>
    <definedName name="gsg">#REF!</definedName>
    <definedName name="gtp">#REF!</definedName>
    <definedName name="gtst">#REF!</definedName>
    <definedName name="GTTA">#REF!</definedName>
    <definedName name="GTTB">#REF!</definedName>
    <definedName name="GUA">#REF!</definedName>
    <definedName name="GUARANIES">#REF!</definedName>
    <definedName name="GV" localSheetId="3" hidden="1">{#N/A,#N/A,FALSE,"CCTV"}</definedName>
    <definedName name="GV" hidden="1">{#N/A,#N/A,FALSE,"CCTV"}</definedName>
    <definedName name="gvbn" hidden="1">#REF!</definedName>
    <definedName name="GW">#REF!</definedName>
    <definedName name="h">#REF!</definedName>
    <definedName name="H_1">#REF!</definedName>
    <definedName name="H_2">#REF!</definedName>
    <definedName name="h_af">#REF!</definedName>
    <definedName name="h_bf">#REF!</definedName>
    <definedName name="HAAC">#REF!</definedName>
    <definedName name="HACH">#REF!</definedName>
    <definedName name="HACHE">#REF!</definedName>
    <definedName name="HACHI">#REF!</definedName>
    <definedName name="HADL">#REF!</definedName>
    <definedName name="HADP">#REF!</definedName>
    <definedName name="HALG">#REF!</definedName>
    <definedName name="HALINT">#REF!</definedName>
    <definedName name="HANDL">#REF!</definedName>
    <definedName name="HAP">#REF!</definedName>
    <definedName name="HAPH1_13">#REF!</definedName>
    <definedName name="HAPH1_20">#REF!</definedName>
    <definedName name="HAPH2_13">#REF!</definedName>
    <definedName name="HAPH2_20">#REF!</definedName>
    <definedName name="HAPH3_13">#REF!</definedName>
    <definedName name="HAPH3_20">#REF!</definedName>
    <definedName name="HAPHB13">#REF!</definedName>
    <definedName name="HAPHB20">#REF!</definedName>
    <definedName name="HAPHSS16">#REF!</definedName>
    <definedName name="HAPHSS23">#REF!</definedName>
    <definedName name="HAPHSS30">#REF!</definedName>
    <definedName name="HAPHV">#REF!</definedName>
    <definedName name="HAPHV13">#REF!</definedName>
    <definedName name="HAPHV20">#REF!</definedName>
    <definedName name="HAPI">#REF!</definedName>
    <definedName name="HAPT">#REF!</definedName>
    <definedName name="HAPTI">#REF!</definedName>
    <definedName name="HAPV">#REF!</definedName>
    <definedName name="HAPVI">#REF!</definedName>
    <definedName name="HAPVRI">#REF!</definedName>
    <definedName name="HASF40">#REF!</definedName>
    <definedName name="HASF40EX">#REF!</definedName>
    <definedName name="HASF60">#REF!</definedName>
    <definedName name="HASF60EX">#REF!</definedName>
    <definedName name="HASF80">#REF!</definedName>
    <definedName name="HASI">#REF!</definedName>
    <definedName name="HAVEI">#REF!</definedName>
    <definedName name="HAVF">#REF!</definedName>
    <definedName name="HAVR">#REF!</definedName>
    <definedName name="HAVRI">#REF!</definedName>
    <definedName name="hb" hidden="1">#REF!</definedName>
    <definedName name="hbg" hidden="1">#REF!</definedName>
    <definedName name="HE">#REF!</definedName>
    <definedName name="Header">#REF!</definedName>
    <definedName name="HEATER_DATA">#REF!</definedName>
    <definedName name="HEDGING">#REF!</definedName>
    <definedName name="Herstellerangaben">#REF!</definedName>
    <definedName name="hf">#REF!</definedName>
    <definedName name="hgf">#REF!</definedName>
    <definedName name="hgh" hidden="1">#REF!</definedName>
    <definedName name="hh">#REF!</definedName>
    <definedName name="hhg" hidden="1">#REF!</definedName>
    <definedName name="hhh">#REF!</definedName>
    <definedName name="hhh_1">#REF!</definedName>
    <definedName name="Highemb.length">#REF!</definedName>
    <definedName name="hijkl" localSheetId="3" hidden="1">{"'PROFITABILITY'!$A$1:$F$45"}</definedName>
    <definedName name="hijkl" hidden="1">{"'PROFITABILITY'!$A$1:$F$45"}</definedName>
    <definedName name="HINDI">#REF!</definedName>
    <definedName name="hiyjgfuy">#REF!</definedName>
    <definedName name="hj" hidden="1">#REF!</definedName>
    <definedName name="hjhg" hidden="1">#REF!</definedName>
    <definedName name="HM">#REF!</definedName>
    <definedName name="ＨＭ_ＨＥ_合__計">#REF!</definedName>
    <definedName name="HN">#REF!</definedName>
    <definedName name="Hospital">#REF!</definedName>
    <definedName name="HPLEtotal">#REF!</definedName>
    <definedName name="HPpcc1">#REF!</definedName>
    <definedName name="HPpcc2">#REF!</definedName>
    <definedName name="HR">#REF!</definedName>
    <definedName name="hrt" hidden="1">#REF!</definedName>
    <definedName name="ht" hidden="1">#REF!</definedName>
    <definedName name="htgb">#REF!</definedName>
    <definedName name="htgb01">#REF!</definedName>
    <definedName name="HTM">#REF!</definedName>
    <definedName name="html" localSheetId="3" hidden="1">{"'PROFITABILITY'!$A$1:$F$45"}</definedName>
    <definedName name="html" hidden="1">{"'PROFITABILITY'!$A$1:$F$45"}</definedName>
    <definedName name="HTML_CodePage" hidden="1">1252</definedName>
    <definedName name="HTML_Control" localSheetId="3" hidden="1">{"'PROFITABILITY'!$A$1:$F$45"}</definedName>
    <definedName name="HTML_Control" hidden="1">{"'PROFITABILITY'!$A$1:$F$45"}</definedName>
    <definedName name="HTML_Control_1" localSheetId="3" hidden="1">{"'PROFITABILITY'!$A$1:$F$45"}</definedName>
    <definedName name="HTML_Control_1" hidden="1">{"'PROFITABILITY'!$A$1:$F$45"}</definedName>
    <definedName name="HTML_Description" hidden="1">""</definedName>
    <definedName name="HTML_Email" hidden="1">""</definedName>
    <definedName name="HTML_Header" hidden="1">"PRICE AND PROFOTABILITY"</definedName>
    <definedName name="HTML_LastUpdate" hidden="1">"2/9/99"</definedName>
    <definedName name="HTML_LineAfter" hidden="1">TRUE</definedName>
    <definedName name="HTML_LineBefore" hidden="1">TRUE</definedName>
    <definedName name="HTML_Name" hidden="1">"KEC  INTERNATIONAL"</definedName>
    <definedName name="HTML_OBDlg2" hidden="1">TRUE</definedName>
    <definedName name="HTML_OBDlg4" hidden="1">TRUE</definedName>
    <definedName name="HTML_OS" hidden="1">0</definedName>
    <definedName name="HTML_PathFile" hidden="1">"C:\My Documents\XLS.htm"</definedName>
    <definedName name="HTML_Title" hidden="1">"MANANTALI PROJECT"</definedName>
    <definedName name="html2" localSheetId="3" hidden="1">{"'PROFITABILITY'!$A$1:$F$45"}</definedName>
    <definedName name="html2" hidden="1">{"'PROFITABILITY'!$A$1:$F$45"}</definedName>
    <definedName name="HV">#REF!</definedName>
    <definedName name="HX">#REF!</definedName>
    <definedName name="hyt" hidden="1">#REF!</definedName>
    <definedName name="HZ">#REF!</definedName>
    <definedName name="i" localSheetId="3" hidden="1">{"'PROFITABILITY'!$A$1:$F$45"}</definedName>
    <definedName name="i" hidden="1">{"'PROFITABILITY'!$A$1:$F$45"}</definedName>
    <definedName name="iar">#REF!</definedName>
    <definedName name="IDENTIFICATION" localSheetId="3" hidden="1">{"page 1",#N/A,FALSE,"suivi exploitation";"page 2",#N/A,FALSE,"suivi exploitation";"page 3",#N/A,FALSE,"suivi exploitation"}</definedName>
    <definedName name="IDENTIFICATION" hidden="1">{"page 1",#N/A,FALSE,"suivi exploitation";"page 2",#N/A,FALSE,"suivi exploitation";"page 3",#N/A,FALSE,"suivi exploitation"}</definedName>
    <definedName name="IDF">#REF!</definedName>
    <definedName name="IDL">#REF!</definedName>
    <definedName name="IDL\">#REF!</definedName>
    <definedName name="IDLandS_Peak_MP">#REF!</definedName>
    <definedName name="idto">#REF!</definedName>
    <definedName name="ie">#REF!</definedName>
    <definedName name="IELWSALES">#REF!</definedName>
    <definedName name="IELYSALES">#REF!</definedName>
    <definedName name="IEPLANSALES">#REF!</definedName>
    <definedName name="IESP">#REF!</definedName>
    <definedName name="IGP_M">#REF!</definedName>
    <definedName name="ii" localSheetId="3" hidden="1">{#N/A,#N/A,FALSE,"CCTV"}</definedName>
    <definedName name="ii" hidden="1">{#N/A,#N/A,FALSE,"CCTV"}</definedName>
    <definedName name="iii">#REF!</definedName>
    <definedName name="iiuytrt" hidden="1">#REF!</definedName>
    <definedName name="ij" hidden="1">#REF!</definedName>
    <definedName name="ik" hidden="1">#REF!</definedName>
    <definedName name="ikjm" hidden="1">#REF!</definedName>
    <definedName name="ILLUMINATION">#REF!</definedName>
    <definedName name="imp">#REF!</definedName>
    <definedName name="Impres_titres_MI">#REF!</definedName>
    <definedName name="_xlnm.Print_Titles" localSheetId="1">'01-Tintane'!#REF!</definedName>
    <definedName name="_xlnm.Print_Titles" localSheetId="3">'03-Yélimané'!#REF!</definedName>
    <definedName name="_xlnm.Print_Titles">#REF!</definedName>
    <definedName name="INCOME_BGT2" localSheetId="3">#REF!</definedName>
    <definedName name="INCOME_BGT2">#REF!</definedName>
    <definedName name="INCOME_M2" localSheetId="3">#REF!</definedName>
    <definedName name="INCOME_M2">#REF!</definedName>
    <definedName name="indcost">NA()</definedName>
    <definedName name="Indice">#REF!</definedName>
    <definedName name="INFEUR1">#REF!</definedName>
    <definedName name="INFEUR2">#REF!</definedName>
    <definedName name="INFR2">#REF!</definedName>
    <definedName name="INFRP">#REF!</definedName>
    <definedName name="INFRP3">#REF!</definedName>
    <definedName name="INFSPL">#REF!</definedName>
    <definedName name="INFUSD2">#REF!</definedName>
    <definedName name="INS">#REF!</definedName>
    <definedName name="inspbg">#REF!</definedName>
    <definedName name="inspbgcharges">#REF!</definedName>
    <definedName name="Inst.">#REF!</definedName>
    <definedName name="INSTR">#REF!</definedName>
    <definedName name="Instrument_Index">#REF!</definedName>
    <definedName name="Insurance">#REF!</definedName>
    <definedName name="Insurance1">#REF!</definedName>
    <definedName name="int">#REF!</definedName>
    <definedName name="Int_Finalpay">#REF!</definedName>
    <definedName name="Int_IntPay">#REF!</definedName>
    <definedName name="Int_MM_MA">#REF!</definedName>
    <definedName name="Int_PG">#REF!</definedName>
    <definedName name="Int_Props">#REF!</definedName>
    <definedName name="Int_Relf_MA">#REF!</definedName>
    <definedName name="Int_RetMonsy">#REF!</definedName>
    <definedName name="Int_WorkingCap">#REF!</definedName>
    <definedName name="inter">#REF!</definedName>
    <definedName name="interb">#REF!</definedName>
    <definedName name="INTEREST_CALCULATION">#REF!</definedName>
    <definedName name="INTEREST_LOADING">#REF!</definedName>
    <definedName name="Interruption_Billing_Adjustment">#REF!</definedName>
    <definedName name="intert">#REF!</definedName>
    <definedName name="IntFreeCred">#REF!</definedName>
    <definedName name="IntPME_Scaff">#REF!</definedName>
    <definedName name="INV">#REF!</definedName>
    <definedName name="Inv_Props">#REF!</definedName>
    <definedName name="Inv_Scaff">#REF!</definedName>
    <definedName name="INVofPMEScaff">#REF!</definedName>
    <definedName name="iocl">#REF!</definedName>
    <definedName name="IPB">#REF!</definedName>
    <definedName name="IPT">#N/A</definedName>
    <definedName name="Iron">#REF!</definedName>
    <definedName name="IRRPH">#REF!</definedName>
    <definedName name="IRUSD">#REF!</definedName>
    <definedName name="ISO1E220">#REF!</definedName>
    <definedName name="ISO1E500">#REF!</definedName>
    <definedName name="ISO2E220">#REF!</definedName>
    <definedName name="ISO2E500">#REF!</definedName>
    <definedName name="iteration">#N/A</definedName>
    <definedName name="ITRY">#REF!</definedName>
    <definedName name="ITRY1">#REF!</definedName>
    <definedName name="iu" hidden="1">#REF!</definedName>
    <definedName name="iuioiu" hidden="1">#REF!</definedName>
    <definedName name="iuy" hidden="1">#REF!</definedName>
    <definedName name="iuyguy">#REF!</definedName>
    <definedName name="iuyt" hidden="1">#REF!</definedName>
    <definedName name="IVA">#REF!</definedName>
    <definedName name="IVA_">#REF!</definedName>
    <definedName name="IVA_11">#REF!</definedName>
    <definedName name="ix">#REF!</definedName>
    <definedName name="iz">#REF!</definedName>
    <definedName name="j_filler">#REF!</definedName>
    <definedName name="Jabalpur">#REF!</definedName>
    <definedName name="jas">#REF!</definedName>
    <definedName name="je" hidden="1">#REF!</definedName>
    <definedName name="jffudu" hidden="1">#REF!</definedName>
    <definedName name="jh" hidden="1">#REF!</definedName>
    <definedName name="jhg" hidden="1">#REF!</definedName>
    <definedName name="jhgbgvfr" hidden="1">#REF!</definedName>
    <definedName name="jhgf" hidden="1">#REF!</definedName>
    <definedName name="JHKDJRFIA">#REF!</definedName>
    <definedName name="jhn" hidden="1">#REF!</definedName>
    <definedName name="jj" hidden="1">#REF!</definedName>
    <definedName name="JJJ" hidden="1">#REF!</definedName>
    <definedName name="jkj" hidden="1">#REF!</definedName>
    <definedName name="jljkj_2">#REF!</definedName>
    <definedName name="jljlkj">#REF!</definedName>
    <definedName name="jljlkj_B">#REF!</definedName>
    <definedName name="jm" hidden="1">#REF!</definedName>
    <definedName name="JMa" hidden="1">#REF!</definedName>
    <definedName name="jmj" hidden="1">#REF!</definedName>
    <definedName name="jnbvc" hidden="1">#REF!</definedName>
    <definedName name="JobID">#REF!</definedName>
    <definedName name="JOINT">#REF!</definedName>
    <definedName name="jr" hidden="1">#REF!</definedName>
    <definedName name="ju">#REF!</definedName>
    <definedName name="jucntions">#REF!</definedName>
    <definedName name="juy" hidden="1">#REF!</definedName>
    <definedName name="jy" hidden="1">#REF!</definedName>
    <definedName name="k">#REF!</definedName>
    <definedName name="K.RENDU_1">#N/A</definedName>
    <definedName name="K_ACT">#REF!</definedName>
    <definedName name="K_CIVIL">#REF!</definedName>
    <definedName name="K_CIVIL_11">#REF!</definedName>
    <definedName name="K_EL_ACTU">#N/A</definedName>
    <definedName name="K_FO1">#N/A</definedName>
    <definedName name="K_FO2">#N/A</definedName>
    <definedName name="K_maj">#N/A</definedName>
    <definedName name="K_MAT">#REF!</definedName>
    <definedName name="K_MAT_11">#REF!</definedName>
    <definedName name="K_MONT">#REF!</definedName>
    <definedName name="K_MONT_11">#REF!</definedName>
    <definedName name="K_RAJ">#REF!</definedName>
    <definedName name="K_RAJ1">#N/A</definedName>
    <definedName name="K_RAJ2">#N/A</definedName>
    <definedName name="K_TOTAL">#REF!</definedName>
    <definedName name="K_TOTAL_11">#REF!</definedName>
    <definedName name="K_TST">#N/A</definedName>
    <definedName name="K1_">#REF!</definedName>
    <definedName name="k1_table">#REF!</definedName>
    <definedName name="K1P">#REF!</definedName>
    <definedName name="K2_">#REF!</definedName>
    <definedName name="K2P">#REF!</definedName>
    <definedName name="KA">#REF!</definedName>
    <definedName name="KAA">#REF!</definedName>
    <definedName name="KBAT">#REF!</definedName>
    <definedName name="KBATL">#REF!</definedName>
    <definedName name="KBT">#REF!</definedName>
    <definedName name="KC">#REF!</definedName>
    <definedName name="KCIN">#REF!</definedName>
    <definedName name="KE">#REF!</definedName>
    <definedName name="kec" localSheetId="3" hidden="1">{"'PROFITABILITY'!$A$1:$F$45"}</definedName>
    <definedName name="kec" hidden="1">{"'PROFITABILITY'!$A$1:$F$45"}</definedName>
    <definedName name="KEPL">#REF!</definedName>
    <definedName name="kerbchfdPkgI">#REF!</definedName>
    <definedName name="kerbchhpkgI">#REF!</definedName>
    <definedName name="KerbfdpkgI">#REF!</definedName>
    <definedName name="kerbpkgI">#REF!</definedName>
    <definedName name="KETU">#REF!</definedName>
    <definedName name="KETUL">#REF!</definedName>
    <definedName name="KF">#REF!</definedName>
    <definedName name="kfac11">#REF!</definedName>
    <definedName name="kfac22">#REF!</definedName>
    <definedName name="kfo">#N/A</definedName>
    <definedName name="kfol">#N/A</definedName>
    <definedName name="KGC">#REF!</definedName>
    <definedName name="KGCL">#REF!</definedName>
    <definedName name="KGIS">#REF!</definedName>
    <definedName name="KHT">#REF!</definedName>
    <definedName name="kib">#REF!</definedName>
    <definedName name="kil">#REF!</definedName>
    <definedName name="kir">#REF!</definedName>
    <definedName name="KISHOR">#REF!</definedName>
    <definedName name="kj" hidden="1">#REF!</definedName>
    <definedName name="KJU">#REF!</definedName>
    <definedName name="kk">#REF!</definedName>
    <definedName name="kkkkk">#REF!</definedName>
    <definedName name="kltp" localSheetId="3" hidden="1">{"'PROFITABILITY'!$A$1:$F$45"}</definedName>
    <definedName name="kltp" hidden="1">{"'PROFITABILITY'!$A$1:$F$45"}</definedName>
    <definedName name="km" hidden="1">#REF!</definedName>
    <definedName name="KMO">#REF!</definedName>
    <definedName name="kmol">#N/A</definedName>
    <definedName name="KMONT">#REF!</definedName>
    <definedName name="KMONTL">#REF!</definedName>
    <definedName name="KMT">#REF!</definedName>
    <definedName name="Ko">#REF!</definedName>
    <definedName name="KOA">#REF!</definedName>
    <definedName name="KOE">#REF!</definedName>
    <definedName name="Konsortialanteil">#REF!</definedName>
    <definedName name="Konsortialanteil_1">#REF!</definedName>
    <definedName name="Konsortialanteil_2">#REF!</definedName>
    <definedName name="KP">#REF!</definedName>
    <definedName name="Kpdr">#REF!</definedName>
    <definedName name="KPI_BGT3">#REF!</definedName>
    <definedName name="KPI_M3">#REF!</definedName>
    <definedName name="KPIBRB">#REF!</definedName>
    <definedName name="KPO">#REF!</definedName>
    <definedName name="KR">#REF!</definedName>
    <definedName name="krishna">#REF!</definedName>
    <definedName name="KS">#REF!</definedName>
    <definedName name="KSEHV">#REF!</definedName>
    <definedName name="KSP">#REF!</definedName>
    <definedName name="KST">#REF!</definedName>
    <definedName name="KT">#REF!</definedName>
    <definedName name="KTA">#REF!</definedName>
    <definedName name="KTB">#REF!</definedName>
    <definedName name="KTRA">#REF!</definedName>
    <definedName name="KTRNG">#REF!</definedName>
    <definedName name="KTRSP">#REF!</definedName>
    <definedName name="KTRSPL">#REF!</definedName>
    <definedName name="KTX">#REF!</definedName>
    <definedName name="KU">#REF!</definedName>
    <definedName name="KUKULE_GANGA_HYDROPOWER_PROJECT" localSheetId="3">#REF!,#REF!,#REF!,#REF!,#REF!,#REF!,#REF!,#REF!,#REF!</definedName>
    <definedName name="KUKULE_GANGA_HYDROPOWER_PROJECT">#REF!,#REF!,#REF!,#REF!,#REF!,#REF!,#REF!,#REF!,#REF!</definedName>
    <definedName name="kususdd" localSheetId="3" hidden="1">{"'PROFITABILITY'!$A$1:$F$45"}</definedName>
    <definedName name="kususdd" hidden="1">{"'PROFITABILITY'!$A$1:$F$45"}</definedName>
    <definedName name="kval">#REF!</definedName>
    <definedName name="kval1">#REF!</definedName>
    <definedName name="KW">#REF!</definedName>
    <definedName name="kweys" hidden="1">#REF!</definedName>
    <definedName name="Kwfa">#REF!</definedName>
    <definedName name="KWP">#REF!</definedName>
    <definedName name="Kwsa">#REF!</definedName>
    <definedName name="Kwto">#REF!</definedName>
    <definedName name="kx">#REF!</definedName>
    <definedName name="kxb">#REF!</definedName>
    <definedName name="kxt">#REF!</definedName>
    <definedName name="ky">#REF!</definedName>
    <definedName name="kyb">#REF!</definedName>
    <definedName name="kyt">#REF!</definedName>
    <definedName name="kyu" hidden="1">#REF!</definedName>
    <definedName name="LABORATORY_EQUIPMENTS___MISC._TOOLS">#REF!</definedName>
    <definedName name="LABOUR">#REF!</definedName>
    <definedName name="LABOUR_HUTS">#REF!</definedName>
    <definedName name="LabourHours">#REF!</definedName>
    <definedName name="lakh">#REF!</definedName>
    <definedName name="lambda1">#REF!</definedName>
    <definedName name="lambda2">#REF!</definedName>
    <definedName name="LAS">#REF!</definedName>
    <definedName name="Last_Row" localSheetId="3">IF('03-Yélimané'!Values_Entered,Header_Row+'03-Yélimané'!Number_of_Payments,Header_Row)</definedName>
    <definedName name="Last_Row">IF(Values_Entered,Header_Row+Number_of_Payments,Header_Row)</definedName>
    <definedName name="LB" localSheetId="3">#REF!</definedName>
    <definedName name="LB">#REF!</definedName>
    <definedName name="lcabbbc" localSheetId="3">#REF!</definedName>
    <definedName name="lcabbbc">#REF!</definedName>
    <definedName name="lcabbfdr" localSheetId="3">#REF!</definedName>
    <definedName name="lcabbfdr">#REF!</definedName>
    <definedName name="lcabbic">#REF!</definedName>
    <definedName name="Ld">#REF!</definedName>
    <definedName name="ldsfnk">#REF!</definedName>
    <definedName name="lean">#REF!</definedName>
    <definedName name="least">#REF!</definedName>
    <definedName name="lef">#REF!</definedName>
    <definedName name="LEGEND">#REF!</definedName>
    <definedName name="lel">#REF!</definedName>
    <definedName name="length">#REF!</definedName>
    <definedName name="levy">#REF!</definedName>
    <definedName name="levy2">#REF!</definedName>
    <definedName name="lfac">#REF!</definedName>
    <definedName name="lfac1">#REF!</definedName>
    <definedName name="lfb">#REF!</definedName>
    <definedName name="lfb_2">#REF!</definedName>
    <definedName name="Lg">#REF!</definedName>
    <definedName name="lhscurve">#REF!</definedName>
    <definedName name="lieu">#REF!</definedName>
    <definedName name="LIK">#REF!</definedName>
    <definedName name="limcount" hidden="1">1</definedName>
    <definedName name="line">#REF!</definedName>
    <definedName name="Line_type">#REF!</definedName>
    <definedName name="LINE1">#REF!</definedName>
    <definedName name="linenine">#REF!</definedName>
    <definedName name="LIRA">#REF!</definedName>
    <definedName name="LIT">#REF!</definedName>
    <definedName name="LIT_1">#REF!</definedName>
    <definedName name="LIT_2">#REF!</definedName>
    <definedName name="lk">#REF!</definedName>
    <definedName name="LKJ">#REF!</definedName>
    <definedName name="lku">#REF!</definedName>
    <definedName name="LL">#REF!</definedName>
    <definedName name="lld">#REF!</definedName>
    <definedName name="lld_2">#REF!</definedName>
    <definedName name="LLL">#REF!</definedName>
    <definedName name="LLLLLCLCLC">#REF!</definedName>
    <definedName name="llw">#REF!</definedName>
    <definedName name="llw_2">#REF!</definedName>
    <definedName name="LMG">#REF!</definedName>
    <definedName name="load">#REF!</definedName>
    <definedName name="loadf">#REF!</definedName>
    <definedName name="LodgCoord">#REF!</definedName>
    <definedName name="LodgCoord_2">#REF!</definedName>
    <definedName name="LodgCoord_B">#REF!</definedName>
    <definedName name="Lodge_Assist">#REF!</definedName>
    <definedName name="Lodge_Assist_2">#REF!</definedName>
    <definedName name="Lodge_Assist_B">#REF!</definedName>
    <definedName name="Lodge_Craft">#REF!</definedName>
    <definedName name="Lodge_Craft_2">#REF!</definedName>
    <definedName name="Lodge_Craft_B">#REF!</definedName>
    <definedName name="Lodge_Sup">#REF!</definedName>
    <definedName name="Lodge_Sup_2">#REF!</definedName>
    <definedName name="Lodge_Sup_B">#REF!</definedName>
    <definedName name="Lodge_Sup_Germ">#REF!</definedName>
    <definedName name="Lodge_Sup_Germ_2">#REF!</definedName>
    <definedName name="Lodge_Sup_Germ_B">#REF!</definedName>
    <definedName name="LodgeElectr_2">#REF!</definedName>
    <definedName name="LodgeElSup_2">#REF!</definedName>
    <definedName name="LodgElectr">#REF!</definedName>
    <definedName name="LodgElectr_B">#REF!</definedName>
    <definedName name="LodgElSup">#REF!</definedName>
    <definedName name="LodgElSup_B">#REF!</definedName>
    <definedName name="Lodging_Assist">#REF!</definedName>
    <definedName name="Lodging_Assist_2">#REF!</definedName>
    <definedName name="Lodging_Assist_B">#REF!</definedName>
    <definedName name="Lodging_Craft">#REF!</definedName>
    <definedName name="Lodging_Craft_2">#REF!</definedName>
    <definedName name="Lodging_Craft_B">#REF!</definedName>
    <definedName name="Lodging_Sup">#REF!</definedName>
    <definedName name="Lodging_Sup_2">#REF!</definedName>
    <definedName name="Lodging_Sup_B">#REF!</definedName>
    <definedName name="Lodging_Sup_Germ">#REF!</definedName>
    <definedName name="Lodging_Sup_Germ_2">#REF!</definedName>
    <definedName name="Lodging_Sup_Germ_B">#REF!</definedName>
    <definedName name="LOG" localSheetId="3" hidden="1">{#N/A,#N/A,FALSE,"CA1140";#N/A,#N/A,FALSE,"CA1200";#N/A,#N/A,FALSE,"CA1310";#N/A,#N/A,FALSE,"CA1350";#N/A,#N/A,FALSE,"CA1370";#N/A,#N/A,FALSE,"CA1380";#N/A,#N/A,FALSE,"CA1390";#N/A,#N/A,FALSE,"MISCELLANEOUS"}</definedName>
    <definedName name="LOG" hidden="1">{#N/A,#N/A,FALSE,"CA1140";#N/A,#N/A,FALSE,"CA1200";#N/A,#N/A,FALSE,"CA1310";#N/A,#N/A,FALSE,"CA1350";#N/A,#N/A,FALSE,"CA1370";#N/A,#N/A,FALSE,"CA1380";#N/A,#N/A,FALSE,"CA1390";#N/A,#N/A,FALSE,"MISCELLANEOUS"}</definedName>
    <definedName name="logo1">"Picture 7"</definedName>
    <definedName name="logoa">#REF!</definedName>
    <definedName name="longdia">#REF!</definedName>
    <definedName name="LPROT220">#REF!</definedName>
    <definedName name="LPROT500">#REF!</definedName>
    <definedName name="LT">#REF!</definedName>
    <definedName name="LTK">#REF!</definedName>
    <definedName name="LV">#REF!</definedName>
    <definedName name="LWSALES">#REF!</definedName>
    <definedName name="LYBin">#REF!</definedName>
    <definedName name="LYHolds">#REF!</definedName>
    <definedName name="LYNet">#REF!</definedName>
    <definedName name="LYoos">#REF!</definedName>
    <definedName name="LYReselects">#REF!</definedName>
    <definedName name="LYReturns">#REF!</definedName>
    <definedName name="LYSales">#REF!</definedName>
    <definedName name="LYTotal">#REF!</definedName>
    <definedName name="Lz">#REF!</definedName>
    <definedName name="M_25_box_Culvert">#REF!</definedName>
    <definedName name="M1_">#N/A</definedName>
    <definedName name="M15outfall">#REF!</definedName>
    <definedName name="M2_">#N/A</definedName>
    <definedName name="m2_bop_f">#REF!</definedName>
    <definedName name="m2_bop_v">#REF!</definedName>
    <definedName name="m2_bop_w">#REF!</definedName>
    <definedName name="m2_civ_f">#REF!</definedName>
    <definedName name="m2_civ_v">#REF!</definedName>
    <definedName name="m2_civ_w">#REF!</definedName>
    <definedName name="m2_cond_f">#REF!</definedName>
    <definedName name="m2_cond_v">#REF!</definedName>
    <definedName name="m2_cond_w">#REF!</definedName>
    <definedName name="m2_ct_f">#REF!</definedName>
    <definedName name="m2_ct_v">#REF!</definedName>
    <definedName name="m2_ct_w">#REF!</definedName>
    <definedName name="m2_e_f">#REF!</definedName>
    <definedName name="m2_e_v">#REF!</definedName>
    <definedName name="m2_e_w">#REF!</definedName>
    <definedName name="m2_ec_f">#REF!</definedName>
    <definedName name="m2_ec_v">#REF!</definedName>
    <definedName name="m2_ec_w">#REF!</definedName>
    <definedName name="m2_fuel_f">#REF!</definedName>
    <definedName name="m2_fuel_v">#REF!</definedName>
    <definedName name="m2_fuel_w">#REF!</definedName>
    <definedName name="m2_geno_f">#REF!</definedName>
    <definedName name="m2_geno_v">#REF!</definedName>
    <definedName name="m2_geno_w">#REF!</definedName>
    <definedName name="m2_gt_f">#REF!</definedName>
    <definedName name="m2_gt_v">#REF!</definedName>
    <definedName name="m2_gt_w">#REF!</definedName>
    <definedName name="m2_gtax_f">#REF!</definedName>
    <definedName name="m2_gtax_v">#REF!</definedName>
    <definedName name="m2_gtax_w">#REF!</definedName>
    <definedName name="m2_hrsg_f">#REF!</definedName>
    <definedName name="m2_hrsg_v">#REF!</definedName>
    <definedName name="m2_hrsg_w">#REF!</definedName>
    <definedName name="m2_ic_f">#REF!</definedName>
    <definedName name="m2_ic_v">#REF!</definedName>
    <definedName name="m2_ic_w">#REF!</definedName>
    <definedName name="m2_st_f">#REF!</definedName>
    <definedName name="m2_st_v">#REF!</definedName>
    <definedName name="m2_st_w">#REF!</definedName>
    <definedName name="M2A_KPI">#REF!</definedName>
    <definedName name="M2A_KPI2">#REF!</definedName>
    <definedName name="m8_bop_f">#REF!</definedName>
    <definedName name="m8_bop_v">#REF!</definedName>
    <definedName name="m8_bop_w">#REF!</definedName>
    <definedName name="m8_civ_f">#REF!</definedName>
    <definedName name="m8_civ_v">#REF!</definedName>
    <definedName name="m8_civ_w">#REF!</definedName>
    <definedName name="m8_cond_f">#REF!</definedName>
    <definedName name="m8_cond_v">#REF!</definedName>
    <definedName name="m8_cond_w">#REF!</definedName>
    <definedName name="m8_ct_f">#REF!</definedName>
    <definedName name="m8_ct_v">#REF!</definedName>
    <definedName name="m8_ct_w">#REF!</definedName>
    <definedName name="m8_e_f">#REF!</definedName>
    <definedName name="m8_e_v">#REF!</definedName>
    <definedName name="m8_e_w">#REF!</definedName>
    <definedName name="m8_ec_f">#REF!</definedName>
    <definedName name="m8_ec_v">#REF!</definedName>
    <definedName name="m8_ec_w">#REF!</definedName>
    <definedName name="m8_fuel_f">#REF!</definedName>
    <definedName name="m8_fuel_v">#REF!</definedName>
    <definedName name="m8_fuel_w">#REF!</definedName>
    <definedName name="m8_geno_f">#REF!</definedName>
    <definedName name="m8_geno_v">#REF!</definedName>
    <definedName name="m8_geno_w">#REF!</definedName>
    <definedName name="m8_gt_f">#REF!</definedName>
    <definedName name="m8_gt_v">#REF!</definedName>
    <definedName name="m8_gt_w">#REF!</definedName>
    <definedName name="m8_gtax_f">#REF!</definedName>
    <definedName name="m8_gtax_v">#REF!</definedName>
    <definedName name="m8_gtax_w">#REF!</definedName>
    <definedName name="m8_hrsg_f">#REF!</definedName>
    <definedName name="m8_hrsg_v">#REF!</definedName>
    <definedName name="m8_hrsg_w">#REF!</definedName>
    <definedName name="m8_ic_f">#REF!</definedName>
    <definedName name="m8_ic_v">#REF!</definedName>
    <definedName name="m8_ic_w">#REF!</definedName>
    <definedName name="m8_st_f">#REF!</definedName>
    <definedName name="m8_st_v">#REF!</definedName>
    <definedName name="m8_st_w">#REF!</definedName>
    <definedName name="M9A_BS">#REF!</definedName>
    <definedName name="M9B_BS">#REF!</definedName>
    <definedName name="ma">#REF!</definedName>
    <definedName name="ma_1">#REF!</definedName>
    <definedName name="ma_2">"#REF!"</definedName>
    <definedName name="ma_3">"#REF!"</definedName>
    <definedName name="ma_4">"#REF!"</definedName>
    <definedName name="MADHU">#REF!</definedName>
    <definedName name="madhu218" hidden="1">#REF!</definedName>
    <definedName name="maintenance">#REF!</definedName>
    <definedName name="majord">#REF!</definedName>
    <definedName name="majororders">#REF!</definedName>
    <definedName name="man">#REF!</definedName>
    <definedName name="MAN_SALE">#REF!</definedName>
    <definedName name="MAN_SALE_FACT">#REF!</definedName>
    <definedName name="Mandatory">#N/A</definedName>
    <definedName name="MANHOUR">#REF!</definedName>
    <definedName name="MANPOWER">#REF!</definedName>
    <definedName name="MARGIN_MAN">#REF!</definedName>
    <definedName name="MARGIN_MAT">#REF!</definedName>
    <definedName name="MARGIN_MISC">#REF!</definedName>
    <definedName name="MARGIN_SC">#REF!</definedName>
    <definedName name="MARGINPLAN">#REF!</definedName>
    <definedName name="MARGINPROJ">#REF!</definedName>
    <definedName name="master">#REF!</definedName>
    <definedName name="Mat">#REF!</definedName>
    <definedName name="Mat_Percentage">#REF!</definedName>
    <definedName name="MAT_SALE">#REF!</definedName>
    <definedName name="MAT_SALE_FAC">#REF!</definedName>
    <definedName name="Mat_Sales">#REF!</definedName>
    <definedName name="MAT_STT">#REF!</definedName>
    <definedName name="Material">#REF!</definedName>
    <definedName name="MaterialCost">#REF!</definedName>
    <definedName name="MATHS">#REF!</definedName>
    <definedName name="Max_b1">#REF!</definedName>
    <definedName name="Max_b2">#REF!</definedName>
    <definedName name="Max_b3">#REF!</definedName>
    <definedName name="maxgross">#REF!</definedName>
    <definedName name="maxmix">#REF!</definedName>
    <definedName name="maxmiy">#REF!</definedName>
    <definedName name="maxshearx">#REF!</definedName>
    <definedName name="maxshearz">#REF!</definedName>
    <definedName name="maxxmom">#REF!</definedName>
    <definedName name="maxzmom">#REF!</definedName>
    <definedName name="MB">#REF!</definedName>
    <definedName name="mbpt">#REF!</definedName>
    <definedName name="mbpt_1">#REF!</definedName>
    <definedName name="mbpt_2">#REF!</definedName>
    <definedName name="mbvnfgs">#REF!</definedName>
    <definedName name="mcabb3501i5f">#REF!</definedName>
    <definedName name="mcabb3502i1bc8f">#REF!</definedName>
    <definedName name="mcabb5002i1bc8f">#REF!</definedName>
    <definedName name="MCCI">#REF!</definedName>
    <definedName name="mcmc1i5f">#REF!</definedName>
    <definedName name="mcmc3502i1bc8f">#REF!</definedName>
    <definedName name="mcmc5002i1bc8f">#REF!</definedName>
    <definedName name="mcpc1i4f">#REF!</definedName>
    <definedName name="ME">#REF!</definedName>
    <definedName name="mech">#REF!</definedName>
    <definedName name="medarea">#REF!</definedName>
    <definedName name="mediangap">#REF!</definedName>
    <definedName name="membid">#REF!</definedName>
    <definedName name="memid">#REF!</definedName>
    <definedName name="MémoContrat">#REF!</definedName>
    <definedName name="Menu">#REF!</definedName>
    <definedName name="MeSup">#REF!</definedName>
    <definedName name="MeSup_2">#REF!</definedName>
    <definedName name="MeSup_B">#REF!</definedName>
    <definedName name="method">#REF!</definedName>
    <definedName name="Metier1">#REF!</definedName>
    <definedName name="Metier2">#REF!</definedName>
    <definedName name="Metier3">#REF!</definedName>
    <definedName name="Metier4">#REF!</definedName>
    <definedName name="METTL">#REF!</definedName>
    <definedName name="mf" localSheetId="3" hidden="1">{"'PROFITABILITY'!$A$1:$F$45"}</definedName>
    <definedName name="mf" hidden="1">{"'PROFITABILITY'!$A$1:$F$45"}</definedName>
    <definedName name="MG">#REF!</definedName>
    <definedName name="mhg" hidden="1">#REF!</definedName>
    <definedName name="MHR">#REF!</definedName>
    <definedName name="MHs_per_MM">#REF!</definedName>
    <definedName name="mingross">#REF!</definedName>
    <definedName name="minpttopx">#REF!</definedName>
    <definedName name="minst">#REF!</definedName>
    <definedName name="minst_xbotCl">#REF!</definedName>
    <definedName name="minst_xtopCl">#REF!</definedName>
    <definedName name="minst_zbotCl">#REF!</definedName>
    <definedName name="minst_ztopCl">#REF!</definedName>
    <definedName name="minstx">#REF!</definedName>
    <definedName name="minstz">#REF!</definedName>
    <definedName name="MISC._LABOURS">#REF!</definedName>
    <definedName name="MISC_EXPENCES">#REF!</definedName>
    <definedName name="Misc_Sales">#REF!</definedName>
    <definedName name="mix">#REF!</definedName>
    <definedName name="mixb">#REF!</definedName>
    <definedName name="mixseal">#REF!</definedName>
    <definedName name="mixt">#REF!</definedName>
    <definedName name="miy">#REF!</definedName>
    <definedName name="miyb">#REF!</definedName>
    <definedName name="miyt">#REF!</definedName>
    <definedName name="mj" hidden="1">#REF!</definedName>
    <definedName name="mjm" hidden="1">#REF!</definedName>
    <definedName name="mkj">#REF!</definedName>
    <definedName name="MKP">#REF!</definedName>
    <definedName name="ml">#REF!</definedName>
    <definedName name="MM">#REF!</definedName>
    <definedName name="MM3_to_M3">0.000001</definedName>
    <definedName name="MN">#REF!</definedName>
    <definedName name="mnbv" hidden="1">#REF!</definedName>
    <definedName name="mo">#REF!</definedName>
    <definedName name="MOB_ADVANCE">#REF!</definedName>
    <definedName name="modvat">#REF!</definedName>
    <definedName name="mom1x">#REF!</definedName>
    <definedName name="mom1y">#REF!</definedName>
    <definedName name="mom2x">#REF!</definedName>
    <definedName name="mom2y">#REF!</definedName>
    <definedName name="momratio">#REF!</definedName>
    <definedName name="moneda">#REF!</definedName>
    <definedName name="moneda1">#REF!</definedName>
    <definedName name="moneda2">#REF!</definedName>
    <definedName name="MONEY" localSheetId="3">#REF!,#REF!</definedName>
    <definedName name="MONEY">#REF!,#REF!</definedName>
    <definedName name="monnaie" localSheetId="3">#REF!</definedName>
    <definedName name="monnaie">#REF!</definedName>
    <definedName name="Monthly">#REF!</definedName>
    <definedName name="months">#REF!</definedName>
    <definedName name="MP" localSheetId="3" hidden="1">{#N/A,#N/A,FALSE,"CCTV"}</definedName>
    <definedName name="MP" hidden="1">{#N/A,#N/A,FALSE,"CCTV"}</definedName>
    <definedName name="MPMOB">#REF!</definedName>
    <definedName name="MPwr_Percent">#REF!</definedName>
    <definedName name="Mpwr_Sales">#REF!</definedName>
    <definedName name="MS.NO">#REF!</definedName>
    <definedName name="mselfx">#REF!</definedName>
    <definedName name="MSL">#REF!</definedName>
    <definedName name="msoilx">#REF!</definedName>
    <definedName name="msurx">#REF!</definedName>
    <definedName name="msx">#REF!</definedName>
    <definedName name="msxb">#REF!</definedName>
    <definedName name="msxt">#REF!</definedName>
    <definedName name="msy">#REF!</definedName>
    <definedName name="msyb">#REF!</definedName>
    <definedName name="msyt">#REF!</definedName>
    <definedName name="mt" hidden="1">#REF!</definedName>
    <definedName name="Mtlconc">#REF!</definedName>
    <definedName name="mu">#REF!</definedName>
    <definedName name="mubyfckbd">#REF!</definedName>
    <definedName name="mue">#REF!</definedName>
    <definedName name="mugab">#REF!</definedName>
    <definedName name="mux">#REF!</definedName>
    <definedName name="mux1b">#REF!</definedName>
    <definedName name="mux1t">#REF!</definedName>
    <definedName name="muxb">#REF!</definedName>
    <definedName name="muxbybd">#REF!</definedName>
    <definedName name="muxbybdz">#REF!</definedName>
    <definedName name="muxt">#REF!</definedName>
    <definedName name="muy">#REF!</definedName>
    <definedName name="muy1b">#REF!</definedName>
    <definedName name="muy1t">#REF!</definedName>
    <definedName name="muyb">#REF!</definedName>
    <definedName name="muybyfckbd">#REF!</definedName>
    <definedName name="muyt">#REF!</definedName>
    <definedName name="muz">#REF!</definedName>
    <definedName name="MVP_Total">#REF!</definedName>
    <definedName name="mx">#REF!</definedName>
    <definedName name="mxb">#REF!</definedName>
    <definedName name="mxneg">#REF!</definedName>
    <definedName name="mxnegbybd">#REF!</definedName>
    <definedName name="mxt">#REF!</definedName>
    <definedName name="myb">#REF!</definedName>
    <definedName name="myfill" hidden="1">#REF!</definedName>
    <definedName name="myt">#REF!</definedName>
    <definedName name="mz">#REF!</definedName>
    <definedName name="mzneg">#REF!</definedName>
    <definedName name="mznegbybd">#REF!</definedName>
    <definedName name="n">0.748</definedName>
    <definedName name="N__d_affaire">#REF!</definedName>
    <definedName name="N__préchan">#REF!</definedName>
    <definedName name="na">#REF!</definedName>
    <definedName name="nacontact">#REF!</definedName>
    <definedName name="nameofbags">#REF!</definedName>
    <definedName name="NameofWork">#REF!</definedName>
    <definedName name="nb">#REF!</definedName>
    <definedName name="nbmx1">#REF!</definedName>
    <definedName name="nbmz1">#REF!</definedName>
    <definedName name="nbv" hidden="1">#REF!</definedName>
    <definedName name="ndfond">#REF!</definedName>
    <definedName name="needle">#REF!</definedName>
    <definedName name="Neg_Margin">#REF!</definedName>
    <definedName name="NET">#REF!</definedName>
    <definedName name="Net_Final_for_A__B__Extd_basement">#REF!</definedName>
    <definedName name="netbmx1">#REF!</definedName>
    <definedName name="netpbmx1">#REF!</definedName>
    <definedName name="netpbmz1">#REF!</definedName>
    <definedName name="netpres">#REF!</definedName>
    <definedName name="NEWNAME" localSheetId="3" hidden="1">{#N/A,#N/A,FALSE,"CCTV"}</definedName>
    <definedName name="NEWNAME" hidden="1">{#N/A,#N/A,FALSE,"CCTV"}</definedName>
    <definedName name="nfjsbucsbfius">#REF!</definedName>
    <definedName name="ngl4tank">#REF!</definedName>
    <definedName name="NHGG">#REF!</definedName>
    <definedName name="NHP">#REF!</definedName>
    <definedName name="nhsi">#REF!</definedName>
    <definedName name="nikhil">#REF!</definedName>
    <definedName name="nineline">#REF!</definedName>
    <definedName name="NIPP">#REF!</definedName>
    <definedName name="nivss">#REF!</definedName>
    <definedName name="nlist">#REF!</definedName>
    <definedName name="nlnclsndf" hidden="1">#REF!</definedName>
    <definedName name="NM">#REF!</definedName>
    <definedName name="nmselfx">#REF!</definedName>
    <definedName name="nmsoilz">#REF!</definedName>
    <definedName name="nmsurx">#REF!</definedName>
    <definedName name="NN">#REF!</definedName>
    <definedName name="nnetbmz">#REF!</definedName>
    <definedName name="NNN">#REF!</definedName>
    <definedName name="NNNN" localSheetId="3" hidden="1">{"'PROFITABILITY'!$A$1:$F$45"}</definedName>
    <definedName name="NNNN" hidden="1">{"'PROFITABILITY'!$A$1:$F$45"}</definedName>
    <definedName name="no">#REF!</definedName>
    <definedName name="no.delinators">#REF!</definedName>
    <definedName name="NOK">#REF!</definedName>
    <definedName name="NOK_1">#REF!</definedName>
    <definedName name="NOK_2">#REF!</definedName>
    <definedName name="nom_CA">#REF!</definedName>
    <definedName name="Nom_de_l_affaire">#REF!</definedName>
    <definedName name="NOZZLE_PRESS">#REF!</definedName>
    <definedName name="NPS">#REF!</definedName>
    <definedName name="nrr" hidden="1">#REF!</definedName>
    <definedName name="NS">#REF!</definedName>
    <definedName name="nsbc">#REF!</definedName>
    <definedName name="nsdd">#REF!</definedName>
    <definedName name="NSS">#REF!</definedName>
    <definedName name="Nstatus">#REF!</definedName>
    <definedName name="nstext">#REF!</definedName>
    <definedName name="nstext1">#REF!</definedName>
    <definedName name="nstext2">#REF!</definedName>
    <definedName name="nstext3">#REF!</definedName>
    <definedName name="nt">#REF!</definedName>
    <definedName name="NTPC">#REF!</definedName>
    <definedName name="nuclisopgw">#REF!</definedName>
    <definedName name="num">#REF!</definedName>
    <definedName name="num2text">#REF!</definedName>
    <definedName name="Number">#REF!</definedName>
    <definedName name="Number_of_Payments" localSheetId="3">MATCH(0.01,End_Bal,-1)+1</definedName>
    <definedName name="Number_of_Payments">MATCH(0.01,End_Bal,-1)+1</definedName>
    <definedName name="numfib">#REF!</definedName>
    <definedName name="nvvv">#REF!</definedName>
    <definedName name="NW">#REF!</definedName>
    <definedName name="o">#REF!</definedName>
    <definedName name="O.">#REF!</definedName>
    <definedName name="OBJ">#REF!</definedName>
    <definedName name="ODH" hidden="1">#REF!</definedName>
    <definedName name="OFFICE_FURNITURE">#REF!</definedName>
    <definedName name="OFFICE_LIGHTING">#REF!</definedName>
    <definedName name="OFFICE_STATIONERY">#REF!</definedName>
    <definedName name="offset">#REF!</definedName>
    <definedName name="oh">#REF!</definedName>
    <definedName name="oh_work_sept">#REF!</definedName>
    <definedName name="OH_workings_sept">#REF!</definedName>
    <definedName name="ohe">#REF!</definedName>
    <definedName name="oiu" hidden="1">#REF!</definedName>
    <definedName name="oiuy" hidden="1">#REF!</definedName>
    <definedName name="ok">#REF!</definedName>
    <definedName name="okok">#REF!</definedName>
    <definedName name="olivier" localSheetId="3" hidden="1">{"BILAN ANNUEL",#N/A,FALSE,"BILCEG";"BILAN ANNUEL GRAPHIQUE",#N/A,FALSE,"BILCEG";#N/A,#N/A,FALSE,"TABFIN";#N/A,#N/A,FALSE,"FDRBFDR"}</definedName>
    <definedName name="olivier" hidden="1">{"BILAN ANNUEL",#N/A,FALSE,"BILCEG";"BILAN ANNUEL GRAPHIQUE",#N/A,FALSE,"BILCEG";#N/A,#N/A,FALSE,"TABFIN";#N/A,#N/A,FALSE,"FDRBFDR"}</definedName>
    <definedName name="One_side_free__Three_sides_fixed">#REF!</definedName>
    <definedName name="OO">#REF!</definedName>
    <definedName name="ooi" hidden="1">#REF!</definedName>
    <definedName name="oper">#REF!</definedName>
    <definedName name="oper.">#REF!</definedName>
    <definedName name="OPEX_BGT7">#REF!</definedName>
    <definedName name="OPEX_M7">#REF!</definedName>
    <definedName name="OPGW">#REF!</definedName>
    <definedName name="opop">#REF!</definedName>
    <definedName name="orderbacklog">#REF!</definedName>
    <definedName name="ORDERSTATUS">#REF!</definedName>
    <definedName name="ORDREVCOLL">#REF!</definedName>
    <definedName name="OSF">#REF!</definedName>
    <definedName name="OTH">#REF!</definedName>
    <definedName name="OTRY">#REF!</definedName>
    <definedName name="OTRY1">#REF!</definedName>
    <definedName name="OUT_STATION_CHARGES">#REF!</definedName>
    <definedName name="Overall_Loading">#REF!</definedName>
    <definedName name="Overall_Mobi_Mth">#REF!</definedName>
    <definedName name="Overall_Mth">#REF!</definedName>
    <definedName name="OVERHEAD2">#REF!</definedName>
    <definedName name="P" localSheetId="3" hidden="1">{"'PROFITABILITY'!$A$1:$F$45"}</definedName>
    <definedName name="P" hidden="1">{"'PROFITABILITY'!$A$1:$F$45"}</definedName>
    <definedName name="p.sch1">#REF!</definedName>
    <definedName name="P_1">#REF!</definedName>
    <definedName name="P_2">#REF!</definedName>
    <definedName name="P_6DSO">#REF!</definedName>
    <definedName name="p_Fe">#REF!</definedName>
    <definedName name="p_Fe_OH_3">#REF!</definedName>
    <definedName name="p_FeOH">#REF!</definedName>
    <definedName name="p_shape">#REF!</definedName>
    <definedName name="p11i4f">#REF!</definedName>
    <definedName name="p11i5f">#REF!</definedName>
    <definedName name="p12i1bc8f">#REF!</definedName>
    <definedName name="p1350mcbc">#REF!</definedName>
    <definedName name="p1350mcfdr">#REF!</definedName>
    <definedName name="p1350mcic">#REF!</definedName>
    <definedName name="p1350pcfdr">#REF!</definedName>
    <definedName name="p1350pcic">#REF!</definedName>
    <definedName name="p1500mcbc">#REF!</definedName>
    <definedName name="p1500mcfdr">#REF!</definedName>
    <definedName name="p1500mcic">#REF!</definedName>
    <definedName name="p1abbbc">#REF!</definedName>
    <definedName name="p1abbfdr">#REF!</definedName>
    <definedName name="p1abbic">#REF!</definedName>
    <definedName name="p1accp">#REF!</definedName>
    <definedName name="p1acdb1">#REF!</definedName>
    <definedName name="p1acdb2">#REF!</definedName>
    <definedName name="p1acdb3">#REF!</definedName>
    <definedName name="p1apcc1">#REF!</definedName>
    <definedName name="p1apcc2">#REF!</definedName>
    <definedName name="p1apcc3">#REF!</definedName>
    <definedName name="p1clp">#REF!</definedName>
    <definedName name="p1ht">#REF!</definedName>
    <definedName name="p1ldb">#REF!</definedName>
    <definedName name="p1lift">#REF!</definedName>
    <definedName name="p1ltsba1">#REF!</definedName>
    <definedName name="p1ltsba2">#REF!</definedName>
    <definedName name="p1ltsbb1">#REF!</definedName>
    <definedName name="p1ltsbb2">#REF!</definedName>
    <definedName name="p1mcc1">#REF!</definedName>
    <definedName name="p1mcc10">#REF!</definedName>
    <definedName name="p1mcc11">#REF!</definedName>
    <definedName name="p1mcc12">#REF!</definedName>
    <definedName name="p1mcc13">#REF!</definedName>
    <definedName name="p1mcc14">#REF!</definedName>
    <definedName name="p1mcc15">#REF!</definedName>
    <definedName name="p1mcc17">#REF!</definedName>
    <definedName name="p1mcc2">#REF!</definedName>
    <definedName name="p1mcc3">#REF!</definedName>
    <definedName name="p1mcc4">#REF!</definedName>
    <definedName name="p1mcc5">#REF!</definedName>
    <definedName name="p1mcc6">#REF!</definedName>
    <definedName name="p1mcc7">#REF!</definedName>
    <definedName name="p1mcc8">#REF!</definedName>
    <definedName name="p1mcc9">#REF!</definedName>
    <definedName name="p1mldb">#REF!</definedName>
    <definedName name="p1mlp">#REF!</definedName>
    <definedName name="p1mpcc">#REF!</definedName>
    <definedName name="p1mpdb">#REF!</definedName>
    <definedName name="p1mpdp">#REF!</definedName>
    <definedName name="p1mrlp">#REF!</definedName>
    <definedName name="p1pcc">#REF!</definedName>
    <definedName name="p1pccm">#REF!</definedName>
    <definedName name="p1pdb">#REF!</definedName>
    <definedName name="p1upsip">#REF!</definedName>
    <definedName name="p1upsmdb">#REF!</definedName>
    <definedName name="p1upsop">#REF!</definedName>
    <definedName name="PA">#REF!</definedName>
    <definedName name="PAGE0">#REF!</definedName>
    <definedName name="PAGE1">#N/A</definedName>
    <definedName name="PAGE3">#REF!</definedName>
    <definedName name="PAGE5.1">#REF!</definedName>
    <definedName name="PAGEX">#REF!</definedName>
    <definedName name="panch">#REF!</definedName>
    <definedName name="panch___0">#REF!</definedName>
    <definedName name="part2">0.91</definedName>
    <definedName name="Partysanitary">#REF!</definedName>
    <definedName name="Pavementmrk">#REF!</definedName>
    <definedName name="Payment_Date" localSheetId="3">DATE(YEAR(Loan_Start),MONTH(Loan_Start)+Payment_Number,DAY(Loan_Start))</definedName>
    <definedName name="Payment_Date">DATE(YEAR(Loan_Start),MONTH(Loan_Start)+Payment_Number,DAY(Loan_Start))</definedName>
    <definedName name="pays" localSheetId="3">#REF!</definedName>
    <definedName name="pays">#REF!</definedName>
    <definedName name="pb" localSheetId="3">#REF!</definedName>
    <definedName name="pb">#REF!</definedName>
    <definedName name="pbg" localSheetId="3">#REF!</definedName>
    <definedName name="pbg">#REF!</definedName>
    <definedName name="pbmx1">#REF!</definedName>
    <definedName name="pbmz2">#REF!</definedName>
    <definedName name="pbpt">#REF!</definedName>
    <definedName name="pbpt_1">#REF!</definedName>
    <definedName name="pbpt_2">#REF!</definedName>
    <definedName name="pbxexp">#REF!</definedName>
    <definedName name="pbyexp">#REF!</definedName>
    <definedName name="pbyfck">#REF!</definedName>
    <definedName name="pbypuz">#REF!</definedName>
    <definedName name="PC">#REF!</definedName>
    <definedName name="PCB">#REF!</definedName>
    <definedName name="pcb_230">#REF!</definedName>
    <definedName name="PCC">#REF!</definedName>
    <definedName name="PCCBrTotal">#REF!</definedName>
    <definedName name="PDP">#REF!</definedName>
    <definedName name="PDR">#REF!</definedName>
    <definedName name="PDS">#REF!</definedName>
    <definedName name="PDS_1">#REF!</definedName>
    <definedName name="PDS_2">#REF!</definedName>
    <definedName name="ped_no">#REF!</definedName>
    <definedName name="pefb">#REF!</definedName>
    <definedName name="pefb_2">#REF!</definedName>
    <definedName name="peld">#REF!</definedName>
    <definedName name="peld_2">#REF!</definedName>
    <definedName name="pelw">#REF!</definedName>
    <definedName name="pelw_2">#REF!</definedName>
    <definedName name="PER">#REF!</definedName>
    <definedName name="Perf_Garantee">#REF!</definedName>
    <definedName name="Perf_Garantee_1">#REF!</definedName>
    <definedName name="Perf_Garantee_2">#REF!</definedName>
    <definedName name="PERFORMANCE">#REF!</definedName>
    <definedName name="perimeterkerb">#REF!</definedName>
    <definedName name="Personal">#REF!</definedName>
    <definedName name="PERSONAL_TRANSPORT">#REF!</definedName>
    <definedName name="PERSONNEL">#REF!</definedName>
    <definedName name="persteel">#REF!</definedName>
    <definedName name="persteelneg">#REF!</definedName>
    <definedName name="persteelnegz">#REF!</definedName>
    <definedName name="persteelz">#REF!</definedName>
    <definedName name="peru">#REF!</definedName>
    <definedName name="perugudi">#REF!</definedName>
    <definedName name="perungudi">#REF!</definedName>
    <definedName name="pes_commissionning">#REF!</definedName>
    <definedName name="PES_gc_et_install">#REF!</definedName>
    <definedName name="PES_testing">#REF!</definedName>
    <definedName name="PES_transport_local">#REF!</definedName>
    <definedName name="Petrolpump">#REF!</definedName>
    <definedName name="pftw">#REF!</definedName>
    <definedName name="pftw_2">#REF!</definedName>
    <definedName name="pgross">#REF!</definedName>
    <definedName name="PHF">#REF!</definedName>
    <definedName name="phi">#REF!</definedName>
    <definedName name="PHS">#REF!</definedName>
    <definedName name="pIaccp">#REF!</definedName>
    <definedName name="picture_1">"Picture 1"</definedName>
    <definedName name="pIecp">#REF!</definedName>
    <definedName name="pile_no">#REF!</definedName>
    <definedName name="PILE1000">#REF!</definedName>
    <definedName name="PILE400">#REF!</definedName>
    <definedName name="PILECAP">#REF!</definedName>
    <definedName name="pImcc.1">#REF!</definedName>
    <definedName name="pImcc.2">#REF!</definedName>
    <definedName name="pImcc.3">#REF!</definedName>
    <definedName name="pImltsb">#REF!</definedName>
    <definedName name="pImsb.ups">#REF!</definedName>
    <definedName name="PIN">#REF!</definedName>
    <definedName name="PIPE">#REF!</definedName>
    <definedName name="PIPE_ID">#REF!</definedName>
    <definedName name="PIPE_SIZE">#REF!</definedName>
    <definedName name="PIPELENGTH">#REF!</definedName>
    <definedName name="PIPES">#REF!</definedName>
    <definedName name="Piping">#REF!</definedName>
    <definedName name="piping2">#REF!</definedName>
    <definedName name="pippo">#REF!</definedName>
    <definedName name="pIsmsb.1">#REF!</definedName>
    <definedName name="pIsmsb.2">#REF!</definedName>
    <definedName name="pIsmsb.3">#REF!</definedName>
    <definedName name="pIsmsb.b">#REF!</definedName>
    <definedName name="pIsmsb.g">#REF!</definedName>
    <definedName name="pIsmsb.lab">#REF!</definedName>
    <definedName name="pIsmsb.main">#REF!</definedName>
    <definedName name="pIsmsb.t">#REF!</definedName>
    <definedName name="pIsmsb.ups">#REF!</definedName>
    <definedName name="Piu">#REF!</definedName>
    <definedName name="pIup.1">#REF!</definedName>
    <definedName name="pIup.2">#REF!</definedName>
    <definedName name="PL">#REF!</definedName>
    <definedName name="Placeident">#REF!</definedName>
    <definedName name="PLANTS___MACHINERY">#REF!</definedName>
    <definedName name="PLC">#REF!</definedName>
    <definedName name="PLCI">#REF!</definedName>
    <definedName name="PLCUM">#REF!</definedName>
    <definedName name="plinth">#REF!</definedName>
    <definedName name="PLINTHSO">#REF!</definedName>
    <definedName name="PLMON">#REF!</definedName>
    <definedName name="PLR">#REF!</definedName>
    <definedName name="plsdata">#REF!</definedName>
    <definedName name="PLUG">#REF!</definedName>
    <definedName name="pmin">#REF!</definedName>
    <definedName name="pmselfx">#REF!</definedName>
    <definedName name="pmselfz">#REF!</definedName>
    <definedName name="pmsoilx">#REF!</definedName>
    <definedName name="pmsoilz">#REF!</definedName>
    <definedName name="pmsurx">#REF!</definedName>
    <definedName name="pmsurz">#REF!</definedName>
    <definedName name="PNum">#REF!</definedName>
    <definedName name="poiupoiupoiuioi" hidden="1">#REF!</definedName>
    <definedName name="poiuytrezaqsdf">#REF!</definedName>
    <definedName name="POL">#REF!</definedName>
    <definedName name="POLU">#REF!</definedName>
    <definedName name="POR">#N/A</definedName>
    <definedName name="pound">#REF!</definedName>
    <definedName name="POUNDS">#REF!</definedName>
    <definedName name="POURCENTAGES">#REF!</definedName>
    <definedName name="pout">#REF!</definedName>
    <definedName name="poutre">#REF!</definedName>
    <definedName name="pper">#REF!</definedName>
    <definedName name="pper1">#REF!</definedName>
    <definedName name="ppo">#REF!</definedName>
    <definedName name="PPP">#REF!</definedName>
    <definedName name="PPPP" localSheetId="3" hidden="1">{"'PROFITABILITY'!$A$1:$F$45"}</definedName>
    <definedName name="PPPP" hidden="1">{"'PROFITABILITY'!$A$1:$F$45"}</definedName>
    <definedName name="PQC">#REF!</definedName>
    <definedName name="PR">#REF!</definedName>
    <definedName name="PR_CAMEROUN">#REF!</definedName>
    <definedName name="PRA_DETAILSMAR01">#REF!</definedName>
    <definedName name="PRDump">#REF!</definedName>
    <definedName name="PREHE">#REF!</definedName>
    <definedName name="PREHP">#REF!</definedName>
    <definedName name="PREHS">#REF!</definedName>
    <definedName name="PREHT">#REF!</definedName>
    <definedName name="Preis_h">#REF!</definedName>
    <definedName name="PreisSeal">#REF!</definedName>
    <definedName name="PREP">#REF!</definedName>
    <definedName name="pres1">#REF!</definedName>
    <definedName name="pres10">#REF!</definedName>
    <definedName name="pres11">#REF!</definedName>
    <definedName name="pres12">#REF!</definedName>
    <definedName name="pres13">#REF!</definedName>
    <definedName name="pres14">#REF!</definedName>
    <definedName name="pres15">#REF!</definedName>
    <definedName name="pres16">#REF!</definedName>
    <definedName name="pres17">#REF!</definedName>
    <definedName name="pres18">#REF!</definedName>
    <definedName name="pres19">#REF!</definedName>
    <definedName name="pres2">#REF!</definedName>
    <definedName name="pres20">#REF!</definedName>
    <definedName name="pres21">#REF!</definedName>
    <definedName name="pres22">#REF!</definedName>
    <definedName name="pres23">#REF!</definedName>
    <definedName name="pres24">#REF!</definedName>
    <definedName name="pres3">#REF!</definedName>
    <definedName name="pres4">#REF!</definedName>
    <definedName name="pres5">#REF!</definedName>
    <definedName name="pres6">#REF!</definedName>
    <definedName name="pres7">#REF!</definedName>
    <definedName name="pres8">#REF!</definedName>
    <definedName name="pres9">#REF!</definedName>
    <definedName name="pressure">#REF!</definedName>
    <definedName name="PRI">#REF!</definedName>
    <definedName name="price">#REF!</definedName>
    <definedName name="Primecoat">#REF!</definedName>
    <definedName name="pRIMSCH">#REF!</definedName>
    <definedName name="print">#REF!</definedName>
    <definedName name="Print_Area_1">#REF!</definedName>
    <definedName name="Print_Area_2">#REF!</definedName>
    <definedName name="Print_Area_3">#REF!</definedName>
    <definedName name="Print_Area_MI">#REF!</definedName>
    <definedName name="Print_Area_MI1">#REF!</definedName>
    <definedName name="Print_Area_Reset" localSheetId="3">OFFSET(Full_Print,0,0,'03-Yélimané'!Last_Row)</definedName>
    <definedName name="Print_Area_Reset">OFFSET(Full_Print,0,0,Last_Row)</definedName>
    <definedName name="Print_Titles_2" localSheetId="3">#REF!</definedName>
    <definedName name="Print_Titles_2">#REF!</definedName>
    <definedName name="PRINT_TITLES_MI" localSheetId="3">#REF!</definedName>
    <definedName name="PRINT_TITLES_MI">#REF!</definedName>
    <definedName name="printedname" localSheetId="3">#REF!</definedName>
    <definedName name="printedname">#REF!</definedName>
    <definedName name="PRIX_DE_VENTE_CLOTURE">#REF!</definedName>
    <definedName name="Prof_fees">#REF!</definedName>
    <definedName name="Professional___Audit_Fees">#REF!</definedName>
    <definedName name="Proffees">#REF!</definedName>
    <definedName name="proj">#REF!</definedName>
    <definedName name="project">#REF!</definedName>
    <definedName name="Project_Faktor">#REF!</definedName>
    <definedName name="project_name">#REF!</definedName>
    <definedName name="Projet">#REF!</definedName>
    <definedName name="ProjM">#REF!</definedName>
    <definedName name="ProjM_2">#REF!</definedName>
    <definedName name="ProjM_B">#REF!</definedName>
    <definedName name="provide">#REF!</definedName>
    <definedName name="provideuplift">#REF!</definedName>
    <definedName name="provideupliftz">#REF!</definedName>
    <definedName name="providex">#REF!</definedName>
    <definedName name="providex1">#REF!</definedName>
    <definedName name="providez">#REF!</definedName>
    <definedName name="ps">#N/A</definedName>
    <definedName name="pswt">#REF!</definedName>
    <definedName name="pt">#REF!</definedName>
    <definedName name="pub">#REF!</definedName>
    <definedName name="pubyfckbd">#REF!</definedName>
    <definedName name="pubyfckbd1">#REF!</definedName>
    <definedName name="PUMPS_DATA">#REF!</definedName>
    <definedName name="punshear">#REF!</definedName>
    <definedName name="put">#REF!</definedName>
    <definedName name="puzb">#REF!</definedName>
    <definedName name="puzt">#REF!</definedName>
    <definedName name="PV">#REF!</definedName>
    <definedName name="pvcdc">#REF!</definedName>
    <definedName name="pvetel">#REF!</definedName>
    <definedName name="pvfo">#REF!</definedName>
    <definedName name="px">#REF!</definedName>
    <definedName name="pz">#REF!</definedName>
    <definedName name="q" localSheetId="3" hidden="1">{"'PROFITABILITY'!$A$1:$F$45"}</definedName>
    <definedName name="q" hidden="1">{"'PROFITABILITY'!$A$1:$F$45"}</definedName>
    <definedName name="qa">#REF!</definedName>
    <definedName name="QAQC">#REF!</definedName>
    <definedName name="QAQC_2">#REF!</definedName>
    <definedName name="QAQC_B">#REF!</definedName>
    <definedName name="qfc">#REF!</definedName>
    <definedName name="QFFVQ" localSheetId="3" hidden="1">{#N/A,#N/A,FALSE,"CONMAS";#N/A,#N/A,FALSE,"SUPMAS";#N/A,#N/A,FALSE,"ENGMAST"}</definedName>
    <definedName name="QFFVQ" hidden="1">{#N/A,#N/A,FALSE,"CONMAS";#N/A,#N/A,FALSE,"SUPMAS";#N/A,#N/A,FALSE,"ENGMAST"}</definedName>
    <definedName name="qq">#REF!</definedName>
    <definedName name="qqq">#N/A</definedName>
    <definedName name="qqqq">#REF!</definedName>
    <definedName name="qqqqqqqqqqqqq">#REF!</definedName>
    <definedName name="Qt">#REF!</definedName>
    <definedName name="QTA">#REF!</definedName>
    <definedName name="QTY">#REF!</definedName>
    <definedName name="Quote_Rev_No">#REF!</definedName>
    <definedName name="qw" localSheetId="3" hidden="1">{"'PROFITABILITY'!$A$1:$F$45"}</definedName>
    <definedName name="qw" hidden="1">{"'PROFITABILITY'!$A$1:$F$45"}</definedName>
    <definedName name="QWE">#REF!</definedName>
    <definedName name="qwer">#REF!</definedName>
    <definedName name="QWERQE">#REF!</definedName>
    <definedName name="QWERQW">#REF!</definedName>
    <definedName name="QWERQWE">#REF!</definedName>
    <definedName name="qwerr">#REF!</definedName>
    <definedName name="qwerrtyyuu">#REF!</definedName>
    <definedName name="qwerty">#REF!</definedName>
    <definedName name="ra">#REF!</definedName>
    <definedName name="RAB_GI_Mranggen">#REF!</definedName>
    <definedName name="rad">#REF!</definedName>
    <definedName name="Radio" localSheetId="3" hidden="1">{"'PROFITABILITY'!$A$1:$F$45"}</definedName>
    <definedName name="Radio" hidden="1">{"'PROFITABILITY'!$A$1:$F$45"}</definedName>
    <definedName name="rahee" localSheetId="3" hidden="1">{#N/A,#N/A,FALSE,"CCTV"}</definedName>
    <definedName name="rahee" hidden="1">{#N/A,#N/A,FALSE,"CCTV"}</definedName>
    <definedName name="rahee2" localSheetId="3" hidden="1">{#N/A,#N/A,FALSE,"CCTV"}</definedName>
    <definedName name="rahee2" hidden="1">{#N/A,#N/A,FALSE,"CCTV"}</definedName>
    <definedName name="RAIL">#REF!</definedName>
    <definedName name="rail_ref">#REF!</definedName>
    <definedName name="Rango_a_imprimir">#REF!</definedName>
    <definedName name="rate1">#REF!</definedName>
    <definedName name="RawAgencyPrice">#REF!</definedName>
    <definedName name="RawData">#REF!</definedName>
    <definedName name="RBData">#REF!</definedName>
    <definedName name="RCC">#REF!</definedName>
    <definedName name="re_bar">#REF!</definedName>
    <definedName name="RE_SIZE">#REF!</definedName>
    <definedName name="REACT220CTL">#REF!</definedName>
    <definedName name="REACT220FIRE">#REF!</definedName>
    <definedName name="REACT500">#REF!</definedName>
    <definedName name="REACT500CTL">#REF!</definedName>
    <definedName name="REACT500FIRE">#REF!</definedName>
    <definedName name="reactor">#REF!</definedName>
    <definedName name="REBAR">#REF!</definedName>
    <definedName name="REC6RD">#REF!</definedName>
    <definedName name="RECAPITULATIF">#REF!</definedName>
    <definedName name="Rechanges">#REF!</definedName>
    <definedName name="RECORD">#REF!</definedName>
    <definedName name="RECOUT">#N/A</definedName>
    <definedName name="rect_4_415">#REF!</definedName>
    <definedName name="RED">#REF!</definedName>
    <definedName name="redreflectors">#REF!</definedName>
    <definedName name="rel">#REF!</definedName>
    <definedName name="remain1">#REF!</definedName>
    <definedName name="remain2">#REF!</definedName>
    <definedName name="REN">#REF!</definedName>
    <definedName name="RENT">#REF!</definedName>
    <definedName name="REP">#REF!</definedName>
    <definedName name="Repairs">#REF!</definedName>
    <definedName name="requi">#REF!</definedName>
    <definedName name="required">#REF!</definedName>
    <definedName name="rertyu" hidden="1">#REF!</definedName>
    <definedName name="Reselects">#REF!</definedName>
    <definedName name="Ressources_PE">#REF!</definedName>
    <definedName name="rest">#REF!</definedName>
    <definedName name="Résultat1">#REF!</definedName>
    <definedName name="Résultat2">#REF!</definedName>
    <definedName name="Rev">#REF!</definedName>
    <definedName name="Revision">#REF!</definedName>
    <definedName name="REVSTATUS">#REF!</definedName>
    <definedName name="revstatuspage1">#REF!</definedName>
    <definedName name="revstatuspage2">#REF!</definedName>
    <definedName name="RevTable">#REF!</definedName>
    <definedName name="RF" localSheetId="3" hidden="1">{#N/A,#N/A,FALSE,"CCTV"}</definedName>
    <definedName name="RF" hidden="1">{#N/A,#N/A,FALSE,"CCTV"}</definedName>
    <definedName name="RFP003A">#REF!</definedName>
    <definedName name="RFP003B">#REF!</definedName>
    <definedName name="RFP003C">#REF!</definedName>
    <definedName name="RFP003D">#REF!</definedName>
    <definedName name="RFP003E">#REF!</definedName>
    <definedName name="RFP003F">#REF!</definedName>
    <definedName name="RFP004Material_Total_LC">#REF!</definedName>
    <definedName name="RFP004Materiall_Total_FC">#REF!</definedName>
    <definedName name="RFP012DL_Total_MM">#REF!</definedName>
    <definedName name="rfsaf" localSheetId="3" hidden="1">{"'PROFITABILITY'!$A$1:$F$45"}</definedName>
    <definedName name="rfsaf" hidden="1">{"'PROFITABILITY'!$A$1:$F$45"}</definedName>
    <definedName name="rfv" hidden="1">#REF!</definedName>
    <definedName name="rfyhb" hidden="1">#REF!</definedName>
    <definedName name="rgfbzt" hidden="1">#REF!</definedName>
    <definedName name="rh" hidden="1">#REF!</definedName>
    <definedName name="rhscurve">#REF!</definedName>
    <definedName name="RIEP">#REF!</definedName>
    <definedName name="rig">#REF!</definedName>
    <definedName name="rigger">NA()</definedName>
    <definedName name="riser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NumIterations" hidden="1">500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ivernalah">#REF!</definedName>
    <definedName name="rjl">#REF!</definedName>
    <definedName name="rl">#REF!</definedName>
    <definedName name="RM">#REF!</definedName>
    <definedName name="rmr">#REF!</definedName>
    <definedName name="rn" hidden="1">#REF!</definedName>
    <definedName name="robot">#REF!</definedName>
    <definedName name="ROC">#REF!</definedName>
    <definedName name="RODS">#REF!</definedName>
    <definedName name="ROLLFCCASHFLOW">#REF!</definedName>
    <definedName name="ROLLFCWKGS">#REF!</definedName>
    <definedName name="ROLLGFC">#REF!</definedName>
    <definedName name="rorp">#REF!</definedName>
    <definedName name="rosid">#REF!</definedName>
    <definedName name="Roundabout">#REF!</definedName>
    <definedName name="rousd">#REF!</definedName>
    <definedName name="rout_t">#REF!</definedName>
    <definedName name="Routemrk">#REF!</definedName>
    <definedName name="rp">#REF!</definedName>
    <definedName name="RPROT220">#REF!</definedName>
    <definedName name="RPROT500">#REF!</definedName>
    <definedName name="RPRTO500">#REF!</definedName>
    <definedName name="RPRTOT500">#REF!</definedName>
    <definedName name="rr">#REF!</definedName>
    <definedName name="rrrrr">#REF!</definedName>
    <definedName name="RRRRRRRRRRRRRRRRRRRRRR">#REF!</definedName>
    <definedName name="rrt">#REF!</definedName>
    <definedName name="rtgh" hidden="1">#REF!</definedName>
    <definedName name="rth" hidden="1">#REF!</definedName>
    <definedName name="rthrth" hidden="1">#REF!</definedName>
    <definedName name="rts">#REF!</definedName>
    <definedName name="rty">#REF!</definedName>
    <definedName name="rtyu" hidden="1">#REF!</definedName>
    <definedName name="rtyuioiu" hidden="1">#REF!</definedName>
    <definedName name="RUPEES">#REF!</definedName>
    <definedName name="RUPEES_1">#REF!</definedName>
    <definedName name="RVATF">#REF!</definedName>
    <definedName name="RVATL">#REF!</definedName>
    <definedName name="rwrw">#REF!</definedName>
    <definedName name="s" localSheetId="3" hidden="1">{"'PROFITABILITY'!$A$1:$F$45"}</definedName>
    <definedName name="s" hidden="1">{"'PROFITABILITY'!$A$1:$F$45"}</definedName>
    <definedName name="s_1" localSheetId="3" hidden="1">{"'PROFITABILITY'!$A$1:$F$45"}</definedName>
    <definedName name="s_1" hidden="1">{"'PROFITABILITY'!$A$1:$F$45"}</definedName>
    <definedName name="S_T">#REF!</definedName>
    <definedName name="S0">#REF!</definedName>
    <definedName name="SA_420">#REF!</definedName>
    <definedName name="SA_420_2">#REF!</definedName>
    <definedName name="sad">#REF!</definedName>
    <definedName name="SADD">#REF!</definedName>
    <definedName name="Saf">#REF!</definedName>
    <definedName name="Saf_2">#REF!</definedName>
    <definedName name="Saf_B">#REF!</definedName>
    <definedName name="safasfasf">#REF!</definedName>
    <definedName name="Safety">#REF!</definedName>
    <definedName name="Safety_2">#REF!</definedName>
    <definedName name="sal">#REF!</definedName>
    <definedName name="salar">#REF!</definedName>
    <definedName name="SALARIES___WAGES">#REF!</definedName>
    <definedName name="SALEFACT">#REF!</definedName>
    <definedName name="sales">#REF!</definedName>
    <definedName name="SALESPLAN">#REF!</definedName>
    <definedName name="san">#REF!</definedName>
    <definedName name="sandfilling">#REF!</definedName>
    <definedName name="SandI_Mobi_Mth">#REF!</definedName>
    <definedName name="SandI_Mth">#REF!</definedName>
    <definedName name="Sanitary_works">#REF!</definedName>
    <definedName name="SanitaryBasic">#REF!</definedName>
    <definedName name="sanjay">#REF!</definedName>
    <definedName name="sanjaythute">#REF!</definedName>
    <definedName name="sanjeev">#REF!</definedName>
    <definedName name="sap">#REF!</definedName>
    <definedName name="sarita">#REF!</definedName>
    <definedName name="Satus">#REF!</definedName>
    <definedName name="SC_Ave">#REF!</definedName>
    <definedName name="SC_Mobi_Mth">#REF!</definedName>
    <definedName name="SC_MP_Peak">#REF!</definedName>
    <definedName name="SC_Mth">#REF!</definedName>
    <definedName name="SC_percentage">#REF!</definedName>
    <definedName name="SC_SALE_FACT">#REF!</definedName>
    <definedName name="SC_Sales">#REF!</definedName>
    <definedName name="SCADA">#REF!</definedName>
    <definedName name="SCADA220">#REF!</definedName>
    <definedName name="SCADA220SS">#REF!</definedName>
    <definedName name="Scale">#REF!</definedName>
    <definedName name="SCD">#REF!</definedName>
    <definedName name="scfb">#REF!</definedName>
    <definedName name="SCH">#REF!</definedName>
    <definedName name="sch.40">#REF!</definedName>
    <definedName name="SCHEDULE_NO._1">#REF!</definedName>
    <definedName name="SCHEDULE_NO._10___Loans___Advances">#REF!</definedName>
    <definedName name="SCHEDULE_NO._11a___Current_Liabilities">#REF!</definedName>
    <definedName name="SCHEDULE_NO._11b___Provisions">#REF!</definedName>
    <definedName name="SCHEDULE_NO._2___Reserves___Surplus_P__L">#REF!</definedName>
    <definedName name="SCHEDULE_NO._4___UnSecured_Loans">#REF!</definedName>
    <definedName name="SCHEDULE_NO._5___Fixed_Assets">#REF!</definedName>
    <definedName name="SCHEDULE_NO._6___Investments">#REF!</definedName>
    <definedName name="SCHEDULE_NO._6a___Interest_accrued_on_Investments">#REF!</definedName>
    <definedName name="SCHEDULE_NO._7___Inventories">#REF!</definedName>
    <definedName name="SCHEDULE_NO._8___Sundry_Debtors">#REF!</definedName>
    <definedName name="SCHEDULE_NO._9___Bank_Balances">#REF!</definedName>
    <definedName name="SCHEDULE_NO_10">#REF!</definedName>
    <definedName name="SCHEDULE_NO_13">#REF!</definedName>
    <definedName name="schools">#REF!</definedName>
    <definedName name="SCIENCE">#REF!</definedName>
    <definedName name="scl">#REF!</definedName>
    <definedName name="scl_2">#REF!</definedName>
    <definedName name="scld">#REF!</definedName>
    <definedName name="scld_2">#REF!</definedName>
    <definedName name="scw">#REF!</definedName>
    <definedName name="scw_2">#REF!</definedName>
    <definedName name="SD">#REF!</definedName>
    <definedName name="SD_1">#REF!</definedName>
    <definedName name="SD_2">#REF!</definedName>
    <definedName name="Sdate">#REF!</definedName>
    <definedName name="sdbc">#REF!</definedName>
    <definedName name="sddssf">#REF!</definedName>
    <definedName name="sdf" localSheetId="3" hidden="1">{"'PROFITABILITY'!$A$1:$F$45"}</definedName>
    <definedName name="sdf" hidden="1">{"'PROFITABILITY'!$A$1:$F$45"}</definedName>
    <definedName name="SDFADF">#REF!</definedName>
    <definedName name="sdfdf" hidden="1">#REF!</definedName>
    <definedName name="sdfe">#REF!</definedName>
    <definedName name="sdgdg" hidden="1">#REF!</definedName>
    <definedName name="sdgqzdg">#REF!</definedName>
    <definedName name="sds" hidden="1">#REF!</definedName>
    <definedName name="sdtgdst">#REF!</definedName>
    <definedName name="SDX" localSheetId="3" hidden="1">{"page 1",#N/A,FALSE,"suivi exploitation";"page 2",#N/A,FALSE,"suivi exploitation";"page 3",#N/A,FALSE,"suivi exploitation"}</definedName>
    <definedName name="SDX" hidden="1">{"page 1",#N/A,FALSE,"suivi exploitation";"page 2",#N/A,FALSE,"suivi exploitation";"page 3",#N/A,FALSE,"suivi exploitation"}</definedName>
    <definedName name="se">#REF!</definedName>
    <definedName name="se_1">#REF!</definedName>
    <definedName name="se_2">#REF!</definedName>
    <definedName name="SEAL">#REF!</definedName>
    <definedName name="SEAL1">#REF!</definedName>
    <definedName name="SEC._DEPOSIT">#REF!</definedName>
    <definedName name="secline">#REF!</definedName>
    <definedName name="see">#REF!</definedName>
    <definedName name="SEK">#REF!</definedName>
    <definedName name="SEK_1">#REF!</definedName>
    <definedName name="SEK_2">#REF!</definedName>
    <definedName name="sencount" hidden="1">1</definedName>
    <definedName name="Ser_tax">#REF!</definedName>
    <definedName name="ServiceRoad">#REF!</definedName>
    <definedName name="sevenline">#REF!</definedName>
    <definedName name="sf">#REF!</definedName>
    <definedName name="sfcon_idr">#REF!</definedName>
    <definedName name="sfcon_usd">#REF!</definedName>
    <definedName name="sfdf" hidden="1">#REF!</definedName>
    <definedName name="sfdism">#REF!</definedName>
    <definedName name="sfearthing_idr">#REF!</definedName>
    <definedName name="sfearthing_usd">#REF!</definedName>
    <definedName name="sfew_usd">#REF!</definedName>
    <definedName name="sffew_idr">#REF!</definedName>
    <definedName name="sffitting_idr">#REF!</definedName>
    <definedName name="sffitting_usd">#REF!</definedName>
    <definedName name="sfinsul_idr">#REF!</definedName>
    <definedName name="sfinsul_usd">#REF!</definedName>
    <definedName name="sfmisc">#REF!</definedName>
    <definedName name="sfmisce_idr">#REF!</definedName>
    <definedName name="sfnumplate_idr">#REF!</definedName>
    <definedName name="sftest_usd">#REF!</definedName>
    <definedName name="sfwtabove">#REF!</definedName>
    <definedName name="SFX">#REF!</definedName>
    <definedName name="sg">#REF!</definedName>
    <definedName name="sg_1">#REF!</definedName>
    <definedName name="sg_2">#REF!</definedName>
    <definedName name="sg_304L">7.945</definedName>
    <definedName name="sg_316L">7.945</definedName>
    <definedName name="sg_317L">7.945</definedName>
    <definedName name="sg_70_30">8.921</definedName>
    <definedName name="sg_90_10">8.927</definedName>
    <definedName name="sg_brass">8.41</definedName>
    <definedName name="sg_bronze">7.78</definedName>
    <definedName name="sg_titanium">4.51</definedName>
    <definedName name="SH">#REF!</definedName>
    <definedName name="shape">#REF!</definedName>
    <definedName name="SHARED_FORMULA_0">#N/A</definedName>
    <definedName name="SHARED_FORMULA_1">#N/A</definedName>
    <definedName name="SHARED_FORMULA_2">#N/A</definedName>
    <definedName name="SHARED_FORMULA_3">#N/A</definedName>
    <definedName name="SHARED_FORMULA_4">#N/A</definedName>
    <definedName name="SHARED_FORMULA_5">#N/A</definedName>
    <definedName name="sheararea">#REF!</definedName>
    <definedName name="shearareaz">#REF!</definedName>
    <definedName name="shearnegx1">#REF!</definedName>
    <definedName name="shearnegz1">#REF!</definedName>
    <definedName name="shearnot">#REF!</definedName>
    <definedName name="shearnot1">#REF!</definedName>
    <definedName name="shearnot2">#REF!</definedName>
    <definedName name="shearnot3">#REF!</definedName>
    <definedName name="shearposx1">#REF!</definedName>
    <definedName name="shearposz1">#REF!</definedName>
    <definedName name="SHEET">#N/A</definedName>
    <definedName name="SHELL___TUBE_DATA">#REF!</definedName>
    <definedName name="shpe">#REF!</definedName>
    <definedName name="SHTA">#REF!</definedName>
    <definedName name="shutarea">#REF!</definedName>
    <definedName name="SHV">#REF!</definedName>
    <definedName name="Sim1_FirstRow">#REF!</definedName>
    <definedName name="Sim1_LastRow">#REF!</definedName>
    <definedName name="Sim1_Param">#REF!</definedName>
    <definedName name="Sim1_Param2">#REF!</definedName>
    <definedName name="Sim1_RepCount">#REF!</definedName>
    <definedName name="Sim1_Seeds">#REF!</definedName>
    <definedName name="Sim1_SimData">#REF!</definedName>
    <definedName name="Sim1_TopRow">#REF!</definedName>
    <definedName name="Simple.E._DataSimulation_Series">IF(COLUMN()&lt;12,"TREND",COLUMN()-11)</definedName>
    <definedName name="SINC2">#REF!</definedName>
    <definedName name="SITE">#REF!</definedName>
    <definedName name="Site_est">#REF!</definedName>
    <definedName name="Site_M_2">#REF!</definedName>
    <definedName name="Site_office_rev_24.05.2005">#N/A</definedName>
    <definedName name="SITE_OFFICES">#REF!</definedName>
    <definedName name="SITE_STAFF">#REF!</definedName>
    <definedName name="SiteC">#REF!</definedName>
    <definedName name="SiteC_2">#REF!</definedName>
    <definedName name="SiteC_B">#REF!</definedName>
    <definedName name="SiteCoord">#REF!</definedName>
    <definedName name="SiteCoord_2">#REF!</definedName>
    <definedName name="SiteCoord_B">#REF!</definedName>
    <definedName name="SiteM">#REF!</definedName>
    <definedName name="SiteM_B">#REF!</definedName>
    <definedName name="sixline">#REF!</definedName>
    <definedName name="SIZE">#REF!</definedName>
    <definedName name="SIZEC">#REF!</definedName>
    <definedName name="skir">#REF!</definedName>
    <definedName name="slab">#REF!</definedName>
    <definedName name="slab_ref">#REF!</definedName>
    <definedName name="slabconc.">#REF!</definedName>
    <definedName name="slabso">#REF!</definedName>
    <definedName name="slope">#REF!</definedName>
    <definedName name="smdlm" hidden="1">#REF!</definedName>
    <definedName name="sms">#REF!</definedName>
    <definedName name="smx">#REF!</definedName>
    <definedName name="smy">#REF!</definedName>
    <definedName name="SNS">"Picture 2"</definedName>
    <definedName name="SO4ADD">#REF!</definedName>
    <definedName name="SOL">#REF!</definedName>
    <definedName name="son">#REF!</definedName>
    <definedName name="SORT1">#REF!</definedName>
    <definedName name="SORT2">#REF!</definedName>
    <definedName name="SORT3">#REF!</definedName>
    <definedName name="SortAREA">#REF!</definedName>
    <definedName name="Sortierbereich_ganze_Tabelle">#REF!</definedName>
    <definedName name="SPA">#REF!</definedName>
    <definedName name="SpacerDamper" localSheetId="3" hidden="1">{"'PROFITABILITY'!$A$1:$F$45"}</definedName>
    <definedName name="SpacerDamper" hidden="1">{"'PROFITABILITY'!$A$1:$F$45"}</definedName>
    <definedName name="Spare" localSheetId="3" hidden="1">{"'PROFITABILITY'!$A$1:$F$45"}</definedName>
    <definedName name="Spare" hidden="1">{"'PROFITABILITY'!$A$1:$F$45"}</definedName>
    <definedName name="SPEC_13">#REF!</definedName>
    <definedName name="SPEC_14">#REF!</definedName>
    <definedName name="SPEC_15">#REF!</definedName>
    <definedName name="SPEC_16">#REF!</definedName>
    <definedName name="SPEC_17">#REF!</definedName>
    <definedName name="SPEC_18">#REF!</definedName>
    <definedName name="SPEC_19">#REF!</definedName>
    <definedName name="SPEC_20">#REF!</definedName>
    <definedName name="SPEC_21">#REF!</definedName>
    <definedName name="SPEC_22">#REF!</definedName>
    <definedName name="SPEC_23">#REF!</definedName>
    <definedName name="SPEC_24">#REF!</definedName>
    <definedName name="SPEC_25">#REF!</definedName>
    <definedName name="SPEC2">#REF!</definedName>
    <definedName name="Speedlimit">#REF!</definedName>
    <definedName name="sqrtrat">#REF!</definedName>
    <definedName name="Sridhar">#REF!</definedName>
    <definedName name="SS400_401">#REF!</definedName>
    <definedName name="ss401_404">#REF!</definedName>
    <definedName name="ss405_408">#REF!</definedName>
    <definedName name="SS421_422">#REF!</definedName>
    <definedName name="ss421_424">#REF!</definedName>
    <definedName name="ss6_bop_f">#REF!</definedName>
    <definedName name="ss6_bop_v">#REF!</definedName>
    <definedName name="ss6_bop_w">#REF!</definedName>
    <definedName name="ss6_civ_f">#REF!</definedName>
    <definedName name="ss6_civ_v">#REF!</definedName>
    <definedName name="ss6_civ_w">#REF!</definedName>
    <definedName name="ss6_cond_f">#REF!</definedName>
    <definedName name="ss6_cond_v">#REF!</definedName>
    <definedName name="ss6_cond_w">#REF!</definedName>
    <definedName name="ss6_ct_f">#REF!</definedName>
    <definedName name="ss6_ct_v">#REF!</definedName>
    <definedName name="ss6_ct_w">#REF!</definedName>
    <definedName name="ss6_e_f">#REF!</definedName>
    <definedName name="ss6_e_v">#REF!</definedName>
    <definedName name="ss6_e_w">#REF!</definedName>
    <definedName name="ss6_ec_f">#REF!</definedName>
    <definedName name="ss6_ec_v">#REF!</definedName>
    <definedName name="ss6_ec_w">#REF!</definedName>
    <definedName name="ss6_fuel_f">#REF!</definedName>
    <definedName name="ss6_fuel_v">#REF!</definedName>
    <definedName name="ss6_fuel_w">#REF!</definedName>
    <definedName name="ss6_geno_f">#REF!</definedName>
    <definedName name="ss6_geno_v">#REF!</definedName>
    <definedName name="ss6_geno_w">#REF!</definedName>
    <definedName name="ss6_gt_f">#REF!</definedName>
    <definedName name="ss6_gt_v">#REF!</definedName>
    <definedName name="ss6_gt_w">#REF!</definedName>
    <definedName name="ss6_gtax_f">#REF!</definedName>
    <definedName name="ss6_gtax_v">#REF!</definedName>
    <definedName name="ss6_gtax_w">#REF!</definedName>
    <definedName name="ss6_hrsg_f">#REF!</definedName>
    <definedName name="ss6_hrsg_v">#REF!</definedName>
    <definedName name="ss6_hrsg_w">#REF!</definedName>
    <definedName name="ss6_ic_f">#REF!</definedName>
    <definedName name="ss6_ic_v">#REF!</definedName>
    <definedName name="ss6_ic_w">#REF!</definedName>
    <definedName name="ss6_st_f">#REF!</definedName>
    <definedName name="ss6_st_v">#REF!</definedName>
    <definedName name="ss6_st_w">#REF!</definedName>
    <definedName name="ss8_bop_f">#REF!</definedName>
    <definedName name="ss8_bop_v">#REF!</definedName>
    <definedName name="ss8_bop_w">#REF!</definedName>
    <definedName name="ss8_civ_f">#REF!</definedName>
    <definedName name="ss8_civ_v">#REF!</definedName>
    <definedName name="ss8_civ_w">#REF!</definedName>
    <definedName name="ss8_cond_f">#REF!</definedName>
    <definedName name="ss8_cond_v">#REF!</definedName>
    <definedName name="ss8_cond_w">#REF!</definedName>
    <definedName name="ss8_ct_f">#REF!</definedName>
    <definedName name="ss8_ct_v">#REF!</definedName>
    <definedName name="ss8_ct_w">#REF!</definedName>
    <definedName name="ss8_e_f">#REF!</definedName>
    <definedName name="ss8_e_v">#REF!</definedName>
    <definedName name="ss8_e_w">#REF!</definedName>
    <definedName name="ss8_ec_f">#REF!</definedName>
    <definedName name="ss8_ec_v">#REF!</definedName>
    <definedName name="ss8_ec_w">#REF!</definedName>
    <definedName name="ss8_fuel_f">#REF!</definedName>
    <definedName name="ss8_fuel_v">#REF!</definedName>
    <definedName name="ss8_fuel_w">#REF!</definedName>
    <definedName name="ss8_geno_f">#REF!</definedName>
    <definedName name="ss8_geno_v">#REF!</definedName>
    <definedName name="ss8_geno_w">#REF!</definedName>
    <definedName name="ss8_gt_f">#REF!</definedName>
    <definedName name="ss8_gt_v">#REF!</definedName>
    <definedName name="ss8_gt_w">#REF!</definedName>
    <definedName name="ss8_gtax_f">#REF!</definedName>
    <definedName name="ss8_gtax_v">#REF!</definedName>
    <definedName name="ss8_gtax_w">#REF!</definedName>
    <definedName name="ss8_hrsg_f">#REF!</definedName>
    <definedName name="ss8_hrsg_v">#REF!</definedName>
    <definedName name="ss8_hrsg_w">#REF!</definedName>
    <definedName name="ss8_ic_f">#REF!</definedName>
    <definedName name="ss8_ic_v">#REF!</definedName>
    <definedName name="ss8_ic_w">#REF!</definedName>
    <definedName name="ss8_st_f">#REF!</definedName>
    <definedName name="ss8_st_v">#REF!</definedName>
    <definedName name="ss8_st_w">#REF!</definedName>
    <definedName name="ss9_bop_f">#REF!</definedName>
    <definedName name="ss9_bop_v">#REF!</definedName>
    <definedName name="ss9_bop_w">#REF!</definedName>
    <definedName name="ss9_civ_f">#REF!</definedName>
    <definedName name="ss9_civ_v">#REF!</definedName>
    <definedName name="ss9_civ_w">#REF!</definedName>
    <definedName name="ss9_cond_f">#REF!</definedName>
    <definedName name="ss9_cond_v">#REF!</definedName>
    <definedName name="ss9_cond_w">#REF!</definedName>
    <definedName name="ss9_ct_f">#REF!</definedName>
    <definedName name="ss9_ct_v">#REF!</definedName>
    <definedName name="ss9_ct_w">#REF!</definedName>
    <definedName name="ss9_e_f">#REF!</definedName>
    <definedName name="ss9_e_v">#REF!</definedName>
    <definedName name="ss9_e_w">#REF!</definedName>
    <definedName name="ss9_ec_f">#REF!</definedName>
    <definedName name="ss9_ec_v">#REF!</definedName>
    <definedName name="ss9_ec_w">#REF!</definedName>
    <definedName name="ss9_fuel_f">#REF!</definedName>
    <definedName name="ss9_fuel_v">#REF!</definedName>
    <definedName name="ss9_fuel_w">#REF!</definedName>
    <definedName name="ss9_geno_f">#REF!</definedName>
    <definedName name="ss9_geno_v">#REF!</definedName>
    <definedName name="ss9_geno_w">#REF!</definedName>
    <definedName name="ss9_gt_f">#REF!</definedName>
    <definedName name="ss9_gt_v">#REF!</definedName>
    <definedName name="ss9_gt_w">#REF!</definedName>
    <definedName name="ss9_gtax_f">#REF!</definedName>
    <definedName name="ss9_gtax_v">#REF!</definedName>
    <definedName name="ss9_gtax_w">#REF!</definedName>
    <definedName name="ss9_hrsg_f">#REF!</definedName>
    <definedName name="ss9_hrsg_v">#REF!</definedName>
    <definedName name="ss9_hrsg_w">#REF!</definedName>
    <definedName name="ss9_ic_f">#REF!</definedName>
    <definedName name="ss9_ic_v">#REF!</definedName>
    <definedName name="ss9_ic_w">#REF!</definedName>
    <definedName name="ss9_st_f">#REF!</definedName>
    <definedName name="ss9_st_v">#REF!</definedName>
    <definedName name="ss9_st_w">#REF!</definedName>
    <definedName name="ssf">#REF!</definedName>
    <definedName name="sss">#REF!</definedName>
    <definedName name="sss_1">#REF!</definedName>
    <definedName name="ssss">#REF!</definedName>
    <definedName name="ssssd">#REF!</definedName>
    <definedName name="SSV">#REF!</definedName>
    <definedName name="sswt">#REF!</definedName>
    <definedName name="st">#REF!</definedName>
    <definedName name="st_1">#REF!</definedName>
    <definedName name="st_2">#REF!</definedName>
    <definedName name="ST220CTL">#REF!</definedName>
    <definedName name="sta2_75">#REF!</definedName>
    <definedName name="STA22SCADA">#REF!</definedName>
    <definedName name="STA2SCADA">#REF!</definedName>
    <definedName name="STA2STCTL">#REF!</definedName>
    <definedName name="STAFF">#REF!</definedName>
    <definedName name="Staff_and_IDL_Ave">#REF!</definedName>
    <definedName name="STAFF_REQUIRED_FOR_FINAL_BILL">#REF!</definedName>
    <definedName name="stair_ref">#REF!</definedName>
    <definedName name="StampPag1">#REF!</definedName>
    <definedName name="StampPag2">#REF!</definedName>
    <definedName name="STATEMENT_1">#REF!</definedName>
    <definedName name="STATEMENT_3">#REF!</definedName>
    <definedName name="STATEMENT_4">#REF!</definedName>
    <definedName name="Status">#REF!</definedName>
    <definedName name="STATUT">#REF!</definedName>
    <definedName name="STCTL">#REF!</definedName>
    <definedName name="STCTL2">#REF!</definedName>
    <definedName name="STCTL220">#REF!</definedName>
    <definedName name="STD">#REF!</definedName>
    <definedName name="steam_trap">#REF!</definedName>
    <definedName name="STEEL220">#REF!</definedName>
    <definedName name="steelar">#REF!</definedName>
    <definedName name="steelcon">#REF!</definedName>
    <definedName name="steelreq">#REF!</definedName>
    <definedName name="steelz">#REF!</definedName>
    <definedName name="Stonemasonry">#REF!</definedName>
    <definedName name="Stonepitching">#REF!</definedName>
    <definedName name="stop">#REF!</definedName>
    <definedName name="stp">#REF!</definedName>
    <definedName name="STR">#REF!</definedName>
    <definedName name="Streitwert">#REF!</definedName>
    <definedName name="Streitwert_2">#REF!</definedName>
    <definedName name="StrID">#REF!</definedName>
    <definedName name="StringHardware">#REF!</definedName>
    <definedName name="structure">#REF!</definedName>
    <definedName name="studext">#REF!</definedName>
    <definedName name="studext_1">#REF!</definedName>
    <definedName name="studext_2">#REF!</definedName>
    <definedName name="su">#REF!</definedName>
    <definedName name="Subcontract">#REF!</definedName>
    <definedName name="Subgrade">#REF!</definedName>
    <definedName name="Subject">#REF!</definedName>
    <definedName name="SUBTOTALS">#REF!</definedName>
    <definedName name="sum">#REF!</definedName>
    <definedName name="sum010_1">#REF!</definedName>
    <definedName name="sum010_2">#REF!</definedName>
    <definedName name="sum020_1">#REF!</definedName>
    <definedName name="sum020_2">#REF!</definedName>
    <definedName name="sum120_1">#REF!</definedName>
    <definedName name="sum120_2">#REF!</definedName>
    <definedName name="sum140_1">#REF!</definedName>
    <definedName name="sum140_2">#REF!</definedName>
    <definedName name="SUM200_1">#REF!</definedName>
    <definedName name="SUM200_2">#REF!</definedName>
    <definedName name="SUM400_1">#REF!</definedName>
    <definedName name="SUM400_2">#REF!</definedName>
    <definedName name="SUM410_1">#REF!</definedName>
    <definedName name="SUM410_2">#REF!</definedName>
    <definedName name="SUM420_1">#REF!</definedName>
    <definedName name="SUM420_2">#REF!</definedName>
    <definedName name="SUM440_1">#REF!</definedName>
    <definedName name="SUM440_2">#REF!</definedName>
    <definedName name="SUM460_1">#REF!</definedName>
    <definedName name="SUM460_2">#REF!</definedName>
    <definedName name="SUM480_1">#REF!</definedName>
    <definedName name="SUM480_2">#REF!</definedName>
    <definedName name="SUM500_1">#REF!</definedName>
    <definedName name="SUM500_2">#REF!</definedName>
    <definedName name="SUM510_1">#REF!</definedName>
    <definedName name="SUM510_2">#REF!</definedName>
    <definedName name="SUM530_1">#REF!</definedName>
    <definedName name="SUM530_2">#REF!</definedName>
    <definedName name="SUM540_1">#REF!</definedName>
    <definedName name="SUM540_2">#REF!</definedName>
    <definedName name="SUM560_1">#REF!</definedName>
    <definedName name="SUM560_2">#REF!</definedName>
    <definedName name="SUM570_1">#REF!</definedName>
    <definedName name="SUM570_2">#REF!</definedName>
    <definedName name="SUM580_1">#REF!</definedName>
    <definedName name="SUM580_2">#REF!</definedName>
    <definedName name="SUM590_1">#REF!</definedName>
    <definedName name="SUM590_2">#REF!</definedName>
    <definedName name="SUM700_1">#REF!</definedName>
    <definedName name="SUM700_2">#REF!</definedName>
    <definedName name="SUM701_1">#REF!</definedName>
    <definedName name="SUM701_2">#REF!</definedName>
    <definedName name="SUM702_1">#REF!</definedName>
    <definedName name="SUM702_2">#REF!</definedName>
    <definedName name="SUM703_1">#REF!</definedName>
    <definedName name="SUM703_2">#REF!</definedName>
    <definedName name="SUM704_1">#REF!</definedName>
    <definedName name="SUM704_2">#REF!</definedName>
    <definedName name="sum770_1">#REF!</definedName>
    <definedName name="sum770_2">#REF!</definedName>
    <definedName name="SUM800_1">#REF!</definedName>
    <definedName name="SUM800_2">#REF!</definedName>
    <definedName name="sum900_1">#REF!</definedName>
    <definedName name="sum900_2">#REF!</definedName>
    <definedName name="SUM901_1">#REF!</definedName>
    <definedName name="SUM901_2">#REF!</definedName>
    <definedName name="SUM902_1">#REF!</definedName>
    <definedName name="SUM902_2">#REF!</definedName>
    <definedName name="SUM903_1">#REF!</definedName>
    <definedName name="SUM903_2">#REF!</definedName>
    <definedName name="SUM904_1">#REF!</definedName>
    <definedName name="SUM904_2">#REF!</definedName>
    <definedName name="sumana">#REF!</definedName>
    <definedName name="Suministros">#REF!</definedName>
    <definedName name="Suministros_1">#REF!</definedName>
    <definedName name="summary">#REF!</definedName>
    <definedName name="Summary_of_Joint_Support_Reactions_For_All_Load_Cas">#REF!</definedName>
    <definedName name="Summary_of_Joint_Support_Reactions_For_All_Load_Cases">#REF!</definedName>
    <definedName name="Summary_of_Joint_Support_Reactions_For_All_Load_Cases_t_0">#REF!</definedName>
    <definedName name="SUMMARY_OTHER_EXPS">#REF!</definedName>
    <definedName name="sumrisk">#REF!</definedName>
    <definedName name="sumrisk_1">#REF!</definedName>
    <definedName name="sumrisk_2">#REF!</definedName>
    <definedName name="sun">#REF!</definedName>
    <definedName name="sunjay">#REF!</definedName>
    <definedName name="SUP.BT">#N/A</definedName>
    <definedName name="SUP.MT">#N/A</definedName>
    <definedName name="SupElGerm">#REF!</definedName>
    <definedName name="SupElGerm_2">#REF!</definedName>
    <definedName name="SupELGerm_B">#REF!</definedName>
    <definedName name="SupGerm">#REF!</definedName>
    <definedName name="SupGerm_2">#REF!</definedName>
    <definedName name="SupGerm_B">#REF!</definedName>
    <definedName name="SupMeGerm">#REF!</definedName>
    <definedName name="SupMeGerm_2">#REF!</definedName>
    <definedName name="SupMeGerm_B">#REF!</definedName>
    <definedName name="supply">#REF!</definedName>
    <definedName name="SupSpGerm">#REF!</definedName>
    <definedName name="SupSpGerm_2">#REF!</definedName>
    <definedName name="SupSpGerm_B">#REF!</definedName>
    <definedName name="SupTrGerm">#REF!</definedName>
    <definedName name="SupTrGerm_2">#REF!</definedName>
    <definedName name="surcharge">#REF!</definedName>
    <definedName name="SVV">#REF!</definedName>
    <definedName name="SWFR">#REF!</definedName>
    <definedName name="SWFR_1">#REF!</definedName>
    <definedName name="SWFR_2">#REF!</definedName>
    <definedName name="SWGR12">#REF!</definedName>
    <definedName name="SWGR345">#REF!</definedName>
    <definedName name="swi">#REF!</definedName>
    <definedName name="Switcgear">#REF!</definedName>
    <definedName name="sws">#REF!</definedName>
    <definedName name="Sy">#REF!</definedName>
    <definedName name="Sy_1">#REF!</definedName>
    <definedName name="Sy_2">#REF!</definedName>
    <definedName name="SystEng">#REF!</definedName>
    <definedName name="SystEng_2">#REF!</definedName>
    <definedName name="SystEng_B">#REF!</definedName>
    <definedName name="t">#REF!</definedName>
    <definedName name="t_1">#REF!</definedName>
    <definedName name="t_2">#REF!</definedName>
    <definedName name="T_Basic_cost">#REF!</definedName>
    <definedName name="t_beam">#REF!</definedName>
    <definedName name="T0">#REF!</definedName>
    <definedName name="T1_">#N/A</definedName>
    <definedName name="T2_">#N/A</definedName>
    <definedName name="T3_">#N/A</definedName>
    <definedName name="T4_">#N/A</definedName>
    <definedName name="T900_949">#N/A</definedName>
    <definedName name="Table">#REF!</definedName>
    <definedName name="table1">#REF!</definedName>
    <definedName name="TABLE2">#REF!</definedName>
    <definedName name="tableau1">#REF!</definedName>
    <definedName name="TableRange">#REF!</definedName>
    <definedName name="Tackcoat">#REF!</definedName>
    <definedName name="Tackgranular">#REF!</definedName>
    <definedName name="tauc">#REF!</definedName>
    <definedName name="taucz">#REF!</definedName>
    <definedName name="taup">#REF!</definedName>
    <definedName name="tauvx">#REF!</definedName>
    <definedName name="tauvz">#REF!</definedName>
    <definedName name="TB">#REF!</definedName>
    <definedName name="tbeam">#REF!</definedName>
    <definedName name="TBL">#REF!</definedName>
    <definedName name="TC">#REF!</definedName>
    <definedName name="TC_20">#REF!</definedName>
    <definedName name="TC_230">#REF!</definedName>
    <definedName name="TC_500">#REF!</definedName>
    <definedName name="tcy">#REF!</definedName>
    <definedName name="TDC">#REF!</definedName>
    <definedName name="TDS">#REF!</definedName>
    <definedName name="TEC_Inquiry_No">#REF!</definedName>
    <definedName name="TEE">#REF!</definedName>
    <definedName name="Tees">#REF!</definedName>
    <definedName name="tees2">#REF!</definedName>
    <definedName name="temp">#REF!</definedName>
    <definedName name="temp_1">#REF!</definedName>
    <definedName name="temp_2">#REF!</definedName>
    <definedName name="temp_strainer">#REF!</definedName>
    <definedName name="TENDER_EXPENCES">#REF!</definedName>
    <definedName name="TEST">#REF!</definedName>
    <definedName name="TEST0">#REF!</definedName>
    <definedName name="TEST1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HKEY">#REF!</definedName>
    <definedName name="TESTKEYS">#REF!</definedName>
    <definedName name="TESTVKEY">#REF!</definedName>
    <definedName name="TF">#REF!</definedName>
    <definedName name="TG">#REF!</definedName>
    <definedName name="tgb" hidden="1">#REF!</definedName>
    <definedName name="th" hidden="1">#REF!</definedName>
    <definedName name="THH">#REF!</definedName>
    <definedName name="thirdline">#REF!</definedName>
    <definedName name="THK">#REF!</definedName>
    <definedName name="thou">#REF!</definedName>
    <definedName name="TIME_OF_COMPLETION">#REF!</definedName>
    <definedName name="TIME_OF_FINAL_BILLING">#REF!</definedName>
    <definedName name="TITLE">#REF!</definedName>
    <definedName name="Title1">#REF!</definedName>
    <definedName name="Title2">#REF!</definedName>
    <definedName name="Titles">#REF!</definedName>
    <definedName name="tj" hidden="1">#REF!</definedName>
    <definedName name="tjtjuu" hidden="1">#REF!</definedName>
    <definedName name="TK">#REF!</definedName>
    <definedName name="tl">#REF!</definedName>
    <definedName name="TLOSS">#REF!</definedName>
    <definedName name="TMA">#REF!</definedName>
    <definedName name="TME">#REF!</definedName>
    <definedName name="TMO">#REF!</definedName>
    <definedName name="TMOS">#REF!</definedName>
    <definedName name="TMT">#REF!</definedName>
    <definedName name="tol">#REF!</definedName>
    <definedName name="Tolist">#REF!</definedName>
    <definedName name="Tollplaza">#REF!</definedName>
    <definedName name="TOOL">#REF!</definedName>
    <definedName name="topl">#REF!</definedName>
    <definedName name="topn">#REF!</definedName>
    <definedName name="TopogType">#REF!</definedName>
    <definedName name="TopoType1">#REF!</definedName>
    <definedName name="toril">#REF!</definedName>
    <definedName name="Tot_Investmetn">#REF!</definedName>
    <definedName name="total">#REF!</definedName>
    <definedName name="Total_Brk">#REF!</definedName>
    <definedName name="Total_Depn">#REF!</definedName>
    <definedName name="Total_EB">#REF!</definedName>
    <definedName name="Total_MP_Peak">#REF!</definedName>
    <definedName name="TOTAL_NO._OF_CEMENT_BAGS">#REF!</definedName>
    <definedName name="TOTAL_OH">#REF!</definedName>
    <definedName name="Total_pcc">#REF!</definedName>
    <definedName name="Total_rcc">#REF!</definedName>
    <definedName name="TOTAL1">#N/A</definedName>
    <definedName name="TOTAL2">#N/A</definedName>
    <definedName name="TotalBrk">#REF!</definedName>
    <definedName name="TotalHP">#REF!</definedName>
    <definedName name="totalmc">#REF!</definedName>
    <definedName name="totalmc1">#REF!</definedName>
    <definedName name="TotalPCC">#REF!</definedName>
    <definedName name="TotalRCC">#REF!</definedName>
    <definedName name="TOTO">#REF!</definedName>
    <definedName name="tower" localSheetId="3" hidden="1">{"'PROFITABILITY'!$A$1:$F$45"}</definedName>
    <definedName name="tower" hidden="1">{"'PROFITABILITY'!$A$1:$F$45"}</definedName>
    <definedName name="towercosting" localSheetId="3" hidden="1">{"'PROFITABILITY'!$A$1:$F$45"}</definedName>
    <definedName name="towercosting" hidden="1">{"'PROFITABILITY'!$A$1:$F$45"}</definedName>
    <definedName name="TowerList">#REF!</definedName>
    <definedName name="TowList">#REF!</definedName>
    <definedName name="TowList1">#REF!</definedName>
    <definedName name="TP_14kV">#REF!</definedName>
    <definedName name="TP_230">#REF!</definedName>
    <definedName name="TP_500">#REF!</definedName>
    <definedName name="TPI">#REF!</definedName>
    <definedName name="TPR">#REF!</definedName>
    <definedName name="TPR_1">#REF!</definedName>
    <definedName name="TPR_2">#REF!</definedName>
    <definedName name="TPROT220">#REF!</definedName>
    <definedName name="TPROT500">#REF!</definedName>
    <definedName name="tqcon">#REF!</definedName>
    <definedName name="tqsteel">#REF!</definedName>
    <definedName name="TR">#REF!</definedName>
    <definedName name="TR220CTL">#REF!</definedName>
    <definedName name="TR220FIRE">#REF!</definedName>
    <definedName name="TR500CTL">#REF!</definedName>
    <definedName name="TR500FIRE">#REF!</definedName>
    <definedName name="TRANCHÉE">#REF!</definedName>
    <definedName name="TRANSFER">#REF!</definedName>
    <definedName name="transfo">#REF!</definedName>
    <definedName name="transfo_aux">#REF!</definedName>
    <definedName name="transformer" localSheetId="3" hidden="1">{"'PROFITABILITY'!$A$1:$F$45"}</definedName>
    <definedName name="transformer" hidden="1">{"'PROFITABILITY'!$A$1:$F$45"}</definedName>
    <definedName name="Transitionslab">#REF!</definedName>
    <definedName name="TRANSPORTATION_CHARGES">#REF!</definedName>
    <definedName name="TRAV">#REF!</definedName>
    <definedName name="TRAY_DATA">#REF!</definedName>
    <definedName name="tre" hidden="1">#REF!</definedName>
    <definedName name="trert" hidden="1">#REF!</definedName>
    <definedName name="trh" hidden="1">#REF!</definedName>
    <definedName name="trhtyhrth" hidden="1">#REF!</definedName>
    <definedName name="Trucklaybye">#REF!</definedName>
    <definedName name="Truckparking">#REF!</definedName>
    <definedName name="try" hidden="1">#REF!</definedName>
    <definedName name="ts">#REF!</definedName>
    <definedName name="ts_1">#REF!</definedName>
    <definedName name="ts_2">#REF!</definedName>
    <definedName name="TSDL">#REF!</definedName>
    <definedName name="TSDP">#REF!</definedName>
    <definedName name="tsfb">#REF!</definedName>
    <definedName name="TSK">#REF!</definedName>
    <definedName name="tsl">#REF!</definedName>
    <definedName name="TSPH1_13">#REF!</definedName>
    <definedName name="TSPH1_20">#REF!</definedName>
    <definedName name="TSPH2_13">#REF!</definedName>
    <definedName name="TSPH2_20">#REF!</definedName>
    <definedName name="TSPH3_13">#REF!</definedName>
    <definedName name="TSPH3_20">#REF!</definedName>
    <definedName name="TSPHB">#REF!</definedName>
    <definedName name="TSPHB13">#REF!</definedName>
    <definedName name="TSPHB20">#REF!</definedName>
    <definedName name="TSPHSS16">#REF!</definedName>
    <definedName name="TSPHSS23">#REF!</definedName>
    <definedName name="TSPHSS30">#REF!</definedName>
    <definedName name="TSPHV">#REF!</definedName>
    <definedName name="TSPHV13">#REF!</definedName>
    <definedName name="TSPHV20">#REF!</definedName>
    <definedName name="TSPV">#REF!</definedName>
    <definedName name="TSPVI">#REF!</definedName>
    <definedName name="TSPVRI">#REF!</definedName>
    <definedName name="tsswd">#REF!</definedName>
    <definedName name="TSVEI">#REF!</definedName>
    <definedName name="TSVF">#REF!</definedName>
    <definedName name="TSVR">#REF!</definedName>
    <definedName name="TSVRI">#REF!</definedName>
    <definedName name="tsw">#REF!</definedName>
    <definedName name="TT" hidden="1">#REF!</definedName>
    <definedName name="TTA">#REF!</definedName>
    <definedName name="TTB">#REF!</definedName>
    <definedName name="TTDI">#REF!</definedName>
    <definedName name="TTMH">#REF!</definedName>
    <definedName name="TTMT">#REF!</definedName>
    <definedName name="ttr">#REF!</definedName>
    <definedName name="ttt">#REF!</definedName>
    <definedName name="TTWT">#REF!</definedName>
    <definedName name="TTX">#REF!</definedName>
    <definedName name="tu" hidden="1">#REF!</definedName>
    <definedName name="tube_test_press1_12">#REF!</definedName>
    <definedName name="TVXFAYE2" localSheetId="3" hidden="1">{"page 1",#N/A,FALSE,"suivi exploitation";"page 2",#N/A,FALSE,"suivi exploitation";"page 3",#N/A,FALSE,"suivi exploitation"}</definedName>
    <definedName name="TVXFAYE2" hidden="1">{"page 1",#N/A,FALSE,"suivi exploitation";"page 2",#N/A,FALSE,"suivi exploitation";"page 3",#N/A,FALSE,"suivi exploitation"}</definedName>
    <definedName name="Two_sides_free__Two_sides_fixed">#REF!</definedName>
    <definedName name="twrtopog">#REF!</definedName>
    <definedName name="twrtopog1">#REF!</definedName>
    <definedName name="TX_MO">#N/A</definedName>
    <definedName name="TY" hidden="1">#REF!</definedName>
    <definedName name="tyh" hidden="1">#REF!</definedName>
    <definedName name="tyj" hidden="1">#REF!</definedName>
    <definedName name="type">#REF!</definedName>
    <definedName name="type_de_poste">#REF!</definedName>
    <definedName name="TYPE_OF_LINE">#REF!</definedName>
    <definedName name="TypeGroupement">#REF!</definedName>
    <definedName name="typeofbidder">#REF!</definedName>
    <definedName name="TypePrix">#REF!</definedName>
    <definedName name="tyu" hidden="1">#REF!</definedName>
    <definedName name="tyuiuytertyu" hidden="1">#REF!</definedName>
    <definedName name="tyutyugdh" hidden="1">#REF!</definedName>
    <definedName name="ud" hidden="1">#REF!</definedName>
    <definedName name="uhgv" hidden="1">#REF!</definedName>
    <definedName name="UI" hidden="1">#REF!</definedName>
    <definedName name="uj" hidden="1">#REF!</definedName>
    <definedName name="ujn" hidden="1">#REF!</definedName>
    <definedName name="uk" hidden="1">#REF!</definedName>
    <definedName name="ulenx">#REF!</definedName>
    <definedName name="uleny">#REF!</definedName>
    <definedName name="uniexp">#REF!</definedName>
    <definedName name="uniexp1">#REF!</definedName>
    <definedName name="UNION">#REF!</definedName>
    <definedName name="unitdisc">#REF!</definedName>
    <definedName name="unite">#REF!</definedName>
    <definedName name="unnamed_2">#N/A</definedName>
    <definedName name="unnamed_3">#N/A</definedName>
    <definedName name="unnamed_4">#N/A</definedName>
    <definedName name="unnamed_FilterIn_Database_2_2">#REF!</definedName>
    <definedName name="unnamed_FilterIn_Database_2_3">#REF!</definedName>
    <definedName name="unnamed_FilterIn_Database_3">#REF!</definedName>
    <definedName name="unnamed_FilterIn_Database_3_1">#REF!</definedName>
    <definedName name="UP">#REF!</definedName>
    <definedName name="uplift1">#REF!</definedName>
    <definedName name="uplift2">#REF!</definedName>
    <definedName name="uplift3">#REF!</definedName>
    <definedName name="uplift4">#REF!</definedName>
    <definedName name="uplift5">#REF!</definedName>
    <definedName name="uplift6">#REF!</definedName>
    <definedName name="uplift7">#REF!</definedName>
    <definedName name="upliftoutput">#REF!</definedName>
    <definedName name="UPS">#REF!</definedName>
    <definedName name="uuy" hidden="1">#REF!</definedName>
    <definedName name="uy" hidden="1">#REF!</definedName>
    <definedName name="uyj" hidden="1">#REF!</definedName>
    <definedName name="uyt" hidden="1">#REF!</definedName>
    <definedName name="uyu" hidden="1">#REF!</definedName>
    <definedName name="Value32">#REF!</definedName>
    <definedName name="Value33">#REF!</definedName>
    <definedName name="Value34">#REF!</definedName>
    <definedName name="Value35">#REF!</definedName>
    <definedName name="Value36">#REF!</definedName>
    <definedName name="Value37">#REF!</definedName>
    <definedName name="Value38">#REF!</definedName>
    <definedName name="Value39">#REF!</definedName>
    <definedName name="Value4">#REF!</definedName>
    <definedName name="Value40">#REF!</definedName>
    <definedName name="Value41">#REF!</definedName>
    <definedName name="Value42">#REF!</definedName>
    <definedName name="Value43">#REF!</definedName>
    <definedName name="Value44">#REF!</definedName>
    <definedName name="Value45">#REF!</definedName>
    <definedName name="Value46">#REF!</definedName>
    <definedName name="Value47">#REF!</definedName>
    <definedName name="Value48">#REF!</definedName>
    <definedName name="Value49">#REF!</definedName>
    <definedName name="Value5">#REF!</definedName>
    <definedName name="Value50">#REF!</definedName>
    <definedName name="Value51">#REF!</definedName>
    <definedName name="Value52">#REF!</definedName>
    <definedName name="Value53">#REF!</definedName>
    <definedName name="Value54">#REF!</definedName>
    <definedName name="Value55">#REF!</definedName>
    <definedName name="Value6">#REF!</definedName>
    <definedName name="Value7">#REF!</definedName>
    <definedName name="Value8">#REF!</definedName>
    <definedName name="Value9">#REF!</definedName>
    <definedName name="Values_Entered" localSheetId="3">IF(Loan_Amount*Interest_Rate*Loan_Years*Loan_Start&gt;0,1,0)</definedName>
    <definedName name="Values_Entered">IF(Loan_Amount*Interest_Rate*Loan_Years*Loan_Start&gt;0,1,0)</definedName>
    <definedName name="van" localSheetId="3">#REF!</definedName>
    <definedName name="van">#REF!</definedName>
    <definedName name="vani" localSheetId="3">#REF!</definedName>
    <definedName name="vani">#REF!</definedName>
    <definedName name="vani1" localSheetId="3">#REF!</definedName>
    <definedName name="vani1">#REF!</definedName>
    <definedName name="Var._IGP_M_Dez_00">#REF!</definedName>
    <definedName name="vb" hidden="1">#REF!</definedName>
    <definedName name="vbnm" hidden="1">#REF!</definedName>
    <definedName name="vbnmnhgfdfgh" hidden="1">#REF!</definedName>
    <definedName name="VBXCV">#REF!</definedName>
    <definedName name="vc" hidden="1">#REF!</definedName>
    <definedName name="vcat">#REF!</definedName>
    <definedName name="vcati">#REF!</definedName>
    <definedName name="vcati1">#REF!</definedName>
    <definedName name="vcp">#REF!</definedName>
    <definedName name="vehicaldata">#REF!</definedName>
    <definedName name="VerlZeit">#REF!</definedName>
    <definedName name="VERSION_COURANTE">#REF!</definedName>
    <definedName name="vfd" hidden="1">#REF!</definedName>
    <definedName name="vinert">#REF!</definedName>
    <definedName name="VISMIN.PCB138kV2k31.5kA13.Labor">#REF!</definedName>
    <definedName name="viv">#REF!</definedName>
    <definedName name="VL">#REF!</definedName>
    <definedName name="vnegx1">#REF!</definedName>
    <definedName name="vnegz1">#REF!</definedName>
    <definedName name="vo">#REF!</definedName>
    <definedName name="vposx1">#REF!</definedName>
    <definedName name="vposz1">#REF!</definedName>
    <definedName name="vpu">#REF!</definedName>
    <definedName name="vs" localSheetId="3" hidden="1">{"'PROFITABILITY'!$A$1:$F$45"}</definedName>
    <definedName name="vs" hidden="1">{"'PROFITABILITY'!$A$1:$F$45"}</definedName>
    <definedName name="vtot">#REF!</definedName>
    <definedName name="vv" localSheetId="3" hidden="1">{"'PROFITABILITY'!$A$1:$F$45"}</definedName>
    <definedName name="vv" hidden="1">{"'PROFITABILITY'!$A$1:$F$45"}</definedName>
    <definedName name="vvhj">#REF!</definedName>
    <definedName name="VVVVGV">#REF!</definedName>
    <definedName name="vwo">#REF!</definedName>
    <definedName name="Vz">#REF!</definedName>
    <definedName name="Vz_1">#REF!</definedName>
    <definedName name="Vz_2">#REF!</definedName>
    <definedName name="w34frsw">#REF!</definedName>
    <definedName name="wacc1">#REF!</definedName>
    <definedName name="wacc2">#REF!</definedName>
    <definedName name="Waiting">"Picture 1"</definedName>
    <definedName name="WATER_CHARGES">#REF!</definedName>
    <definedName name="WB">#REF!</definedName>
    <definedName name="wbag">#REF!</definedName>
    <definedName name="WC">#REF!</definedName>
    <definedName name="WE" localSheetId="3" hidden="1">{#N/A,#N/A,FALSE,"CCTV"}</definedName>
    <definedName name="WE" hidden="1">{#N/A,#N/A,FALSE,"CCTV"}</definedName>
    <definedName name="wee">#REF!</definedName>
    <definedName name="WEIGHT_FACTORS_drums">#REF!</definedName>
    <definedName name="Welds">#REF!</definedName>
    <definedName name="welds2">#REF!</definedName>
    <definedName name="Wf">#REF!</definedName>
    <definedName name="wgl">#REF!</definedName>
    <definedName name="whrl">#REF!</definedName>
    <definedName name="width">#REF!</definedName>
    <definedName name="wil">#REF!</definedName>
    <definedName name="wind_pressure">#REF!</definedName>
    <definedName name="Winform">#REF!</definedName>
    <definedName name="wkarea">#REF!</definedName>
    <definedName name="wktable">#REF!</definedName>
    <definedName name="WMM">#REF!</definedName>
    <definedName name="WOL">#REF!</definedName>
    <definedName name="work">#REF!</definedName>
    <definedName name="WORKCAPTAL_BGT2">#REF!</definedName>
    <definedName name="WORKING_BGT2">#REF!</definedName>
    <definedName name="WRITE" localSheetId="3" hidden="1">{#N/A,#N/A,FALSE,"CCTV"}</definedName>
    <definedName name="WRITE" hidden="1">{#N/A,#N/A,FALSE,"CCTV"}</definedName>
    <definedName name="WRKSHT1">#REF!</definedName>
    <definedName name="WRKSHT2">#REF!</definedName>
    <definedName name="WRKSHT3">#REF!</definedName>
    <definedName name="WRKSHT4">#REF!</definedName>
    <definedName name="WRKSHT5">#REF!</definedName>
    <definedName name="wrn.BILAN._.ANNUEL." localSheetId="3" hidden="1">{"BILAN ANNUEL",#N/A,FALSE,"BILCEG";"BILAN ANNUEL GRAPHIQUE",#N/A,FALSE,"BILCEG";#N/A,#N/A,FALSE,"TABFIN";#N/A,#N/A,FALSE,"FDRBFDR"}</definedName>
    <definedName name="wrn.BILAN._.ANNUEL." hidden="1">{"BILAN ANNUEL",#N/A,FALSE,"BILCEG";"BILAN ANNUEL GRAPHIQUE",#N/A,FALSE,"BILCEG";#N/A,#N/A,FALSE,"TABFIN";#N/A,#N/A,FALSE,"FDRBFDR"}</definedName>
    <definedName name="wrn.BM." localSheetId="3" hidden="1">{#N/A,#N/A,FALSE,"CCTV"}</definedName>
    <definedName name="wrn.BM." hidden="1">{#N/A,#N/A,FALSE,"CCTV"}</definedName>
    <definedName name="wrn.BULK." localSheetId="3" hidden="1">{#N/A,#N/A,FALSE,"CW";#N/A,#N/A,FALSE,"SS";#N/A,#N/A,FALSE,"PIPING";#N/A,#N/A,FALSE,"INSTR";#N/A,#N/A,FALSE,"ELEC";#N/A,#N/A,FALSE,"INSUL";#N/A,#N/A,FALSE,"PAINT"}</definedName>
    <definedName name="wrn.BULK." hidden="1">{#N/A,#N/A,FALSE,"CW";#N/A,#N/A,FALSE,"SS";#N/A,#N/A,FALSE,"PIPING";#N/A,#N/A,FALSE,"INSTR";#N/A,#N/A,FALSE,"ELEC";#N/A,#N/A,FALSE,"INSUL";#N/A,#N/A,FALSE,"PAINT"}</definedName>
    <definedName name="wrn.cables." localSheetId="3" hidden="1">{#N/A,#N/A,FALSE,"PAGEGARD-N&amp;B";#N/A,#N/A,FALSE,"SOMMAIRE";#N/A,#N/A,FALSE,"E1";#N/A,#N/A,FALSE,"E2";#N/A,#N/A,FALSE,"E4";#N/A,#N/A,FALSE,"E9";#N/A,#N/A,FALSE,"E10";#N/A,#N/A,FALSE,"E12";#N/A,#N/A,FALSE,"E13";#N/A,#N/A,FALSE,"E15";#N/A,#N/A,FALSE,"E16";#N/A,#N/A,FALSE,"E18";#N/A,#N/A,FALSE,"E19";#N/A,#N/A,FALSE,"E.total";#N/A,#N/A,FALSE,"transit"}</definedName>
    <definedName name="wrn.cables." hidden="1">{#N/A,#N/A,FALSE,"PAGEGARD-N&amp;B";#N/A,#N/A,FALSE,"SOMMAIRE";#N/A,#N/A,FALSE,"E1";#N/A,#N/A,FALSE,"E2";#N/A,#N/A,FALSE,"E4";#N/A,#N/A,FALSE,"E9";#N/A,#N/A,FALSE,"E10";#N/A,#N/A,FALSE,"E12";#N/A,#N/A,FALSE,"E13";#N/A,#N/A,FALSE,"E15";#N/A,#N/A,FALSE,"E16";#N/A,#N/A,FALSE,"E18";#N/A,#N/A,FALSE,"E19";#N/A,#N/A,FALSE,"E.total";#N/A,#N/A,FALSE,"transit"}</definedName>
    <definedName name="wrn.cost." localSheetId="3" hidden="1">{#N/A,#N/A,FALSE,"abs";#N/A,#N/A,FALSE,"Annex-I";#N/A,#N/A,FALSE,"Annex-II";#N/A,#N/A,FALSE,"Annex-III";#N/A,#N/A,FALSE,"Annex-IV";#N/A,#N/A,FALSE,"Annex-V";#N/A,#N/A,FALSE,"Annex-VI"}</definedName>
    <definedName name="wrn.cost." hidden="1">{#N/A,#N/A,FALSE,"abs";#N/A,#N/A,FALSE,"Annex-I";#N/A,#N/A,FALSE,"Annex-II";#N/A,#N/A,FALSE,"Annex-III";#N/A,#N/A,FALSE,"Annex-IV";#N/A,#N/A,FALSE,"Annex-V";#N/A,#N/A,FALSE,"Annex-VI"}</definedName>
    <definedName name="wrn.EQUIPMENT." localSheetId="3" hidden="1">{#N/A,#N/A,FALSE,"CA1140";#N/A,#N/A,FALSE,"CA1200";#N/A,#N/A,FALSE,"CA1310";#N/A,#N/A,FALSE,"CA1350";#N/A,#N/A,FALSE,"CA1370";#N/A,#N/A,FALSE,"CA1380";#N/A,#N/A,FALSE,"CA1390";#N/A,#N/A,FALSE,"MISCELLANEOUS"}</definedName>
    <definedName name="wrn.EQUIPMENT." hidden="1">{#N/A,#N/A,FALSE,"CA1140";#N/A,#N/A,FALSE,"CA1200";#N/A,#N/A,FALSE,"CA1310";#N/A,#N/A,FALSE,"CA1350";#N/A,#N/A,FALSE,"CA1370";#N/A,#N/A,FALSE,"CA1380";#N/A,#N/A,FALSE,"CA1390";#N/A,#N/A,FALSE,"MISCELLANEOUS"}</definedName>
    <definedName name="wrn.rapp" localSheetId="3" hidden="1">{"page 1",#N/A,FALSE,"suivi exploitation";"page 2",#N/A,FALSE,"suivi exploitation";"page 3",#N/A,FALSE,"suivi exploitation"}</definedName>
    <definedName name="wrn.rapp" hidden="1">{"page 1",#N/A,FALSE,"suivi exploitation";"page 2",#N/A,FALSE,"suivi exploitation";"page 3",#N/A,FALSE,"suivi exploitation"}</definedName>
    <definedName name="wrn.RECAP." localSheetId="3" hidden="1">{#N/A,#N/A,FALSE,"RECMASTE";#N/A,#N/A,FALSE,"REC1100";#N/A,#N/A,FALSE,"REC1200";#N/A,#N/A,FALSE,"REC1900";#N/A,#N/A,FALSE,"REC2500";#N/A,#N/A,FALSE,"REC4100";#N/A,#N/A,FALSE,"REC4200"}</definedName>
    <definedName name="wrn.RECAP." hidden="1">{#N/A,#N/A,FALSE,"RECMASTE";#N/A,#N/A,FALSE,"REC1100";#N/A,#N/A,FALSE,"REC1200";#N/A,#N/A,FALSE,"REC1900";#N/A,#N/A,FALSE,"REC2500";#N/A,#N/A,FALSE,"REC4100";#N/A,#N/A,FALSE,"REC4200"}</definedName>
    <definedName name="wrn.RECAPMAST." localSheetId="3" hidden="1">{#N/A,#N/A,FALSE,"CONMAS";#N/A,#N/A,FALSE,"SUPMAS";#N/A,#N/A,FALSE,"ENGMAST"}</definedName>
    <definedName name="wrn.RECAPMAST." hidden="1">{#N/A,#N/A,FALSE,"CONMAS";#N/A,#N/A,FALSE,"SUPMAS";#N/A,#N/A,FALSE,"ENGMAST"}</definedName>
    <definedName name="Ws">#REF!</definedName>
    <definedName name="wt.type3D">#REF!</definedName>
    <definedName name="wt.type3T">#REF!</definedName>
    <definedName name="wt.typeB">#REF!</definedName>
    <definedName name="wt.typeC">#REF!</definedName>
    <definedName name="wt.typeD">#REF!</definedName>
    <definedName name="wt.typeE">#REF!</definedName>
    <definedName name="wt.typeHS">#REF!</definedName>
    <definedName name="wt.typeHT">#REF!</definedName>
    <definedName name="wtdel1">#REF!</definedName>
    <definedName name="wtdelnot3">#REF!</definedName>
    <definedName name="wtnotdel1">#REF!</definedName>
    <definedName name="wtnotdel2">#REF!</definedName>
    <definedName name="wtnotdel3">#REF!</definedName>
    <definedName name="wtnotdel4">#REF!</definedName>
    <definedName name="wtnotdel5">#REF!</definedName>
    <definedName name="wtnotdel6">#REF!</definedName>
    <definedName name="wtnotdel7">#REF!</definedName>
    <definedName name="wtnotdel8">#REF!</definedName>
    <definedName name="wtnotdel9">#REF!</definedName>
    <definedName name="wtperkgdismantle">#REF!</definedName>
    <definedName name="ww" hidden="1">#REF!</definedName>
    <definedName name="www">#REF!</definedName>
    <definedName name="wwww" localSheetId="3" hidden="1">{"'PROFITABILITY'!$A$1:$F$45"}</definedName>
    <definedName name="wwww" hidden="1">{"'PROFITABILITY'!$A$1:$F$45"}</definedName>
    <definedName name="xbdia">#REF!</definedName>
    <definedName name="XCVBCVBX">#REF!</definedName>
    <definedName name="XCVBXCVB">#REF!</definedName>
    <definedName name="XFRM">#REF!</definedName>
    <definedName name="xi">#REF!</definedName>
    <definedName name="xlval">#REF!</definedName>
    <definedName name="xon">#REF!</definedName>
    <definedName name="xp">#REF!</definedName>
    <definedName name="XREF_COLUMN_4" hidden="1">#REF!</definedName>
    <definedName name="XRefCopy12Row" hidden="1">#REF!</definedName>
    <definedName name="XRefCopy13Row" hidden="1">#REF!</definedName>
    <definedName name="XRefCopy14Row" hidden="1">#REF!</definedName>
    <definedName name="XRefCopy16Row" hidden="1">#REF!</definedName>
    <definedName name="XRefCopy17Row" hidden="1">#REF!</definedName>
    <definedName name="XRefCopy18Row" hidden="1">#REF!</definedName>
    <definedName name="XRefCopy19Row" hidden="1">#REF!</definedName>
    <definedName name="XRefCopy1Row" hidden="1">#REF!</definedName>
    <definedName name="XRefCopy2" hidden="1">#REF!</definedName>
    <definedName name="XRefCopy20Row" hidden="1">#REF!</definedName>
    <definedName name="XRefCopy21Row" hidden="1">#REF!</definedName>
    <definedName name="XRefCopy22Row" hidden="1">#REF!</definedName>
    <definedName name="XRefCopy23" hidden="1">#REF!</definedName>
    <definedName name="XRefCopy23Row" hidden="1">#REF!</definedName>
    <definedName name="XRefCopy24" hidden="1">#REF!</definedName>
    <definedName name="XRefCopy24Row" hidden="1">#REF!</definedName>
    <definedName name="XRefCopy25" hidden="1">#REF!</definedName>
    <definedName name="XRefCopy25Row" hidden="1">#REF!</definedName>
    <definedName name="XRefCopy26" hidden="1">#REF!</definedName>
    <definedName name="XRefCopy27" hidden="1">#REF!</definedName>
    <definedName name="XRefCopy27Row" hidden="1">#REF!</definedName>
    <definedName name="XRefCopy28" hidden="1">#REF!</definedName>
    <definedName name="XRefCopy29" hidden="1">#REF!</definedName>
    <definedName name="XRefCopy29Row" hidden="1">#REF!</definedName>
    <definedName name="XRefCopy2Row" hidden="1">#REF!</definedName>
    <definedName name="XRefCopy3" hidden="1">#REF!</definedName>
    <definedName name="XRefCopy30" hidden="1">#REF!</definedName>
    <definedName name="XRefCopy30Row" hidden="1">#REF!</definedName>
    <definedName name="XRefCopy31" hidden="1">#REF!</definedName>
    <definedName name="XRefCopy31Row" hidden="1">#REF!</definedName>
    <definedName name="XRefCopy32Row" hidden="1">#REF!</definedName>
    <definedName name="XRefCopy33Row" hidden="1">#REF!</definedName>
    <definedName name="XRefCopy34Row" hidden="1">#REF!</definedName>
    <definedName name="XRefCopy35Row" hidden="1">#REF!</definedName>
    <definedName name="XRefCopy36Row" hidden="1">#REF!</definedName>
    <definedName name="XRefCopy37Row" hidden="1">#REF!</definedName>
    <definedName name="XRefCopy38Row" hidden="1">#REF!</definedName>
    <definedName name="XRefCopy39Row" hidden="1">#REF!</definedName>
    <definedName name="XRefCopy3Row" hidden="1">#REF!</definedName>
    <definedName name="XRefCopy40Row" hidden="1">#REF!</definedName>
    <definedName name="XRefCopy41Row" hidden="1">#REF!</definedName>
    <definedName name="XRefCopy42Row" hidden="1">#REF!</definedName>
    <definedName name="XRefCopy43Row" hidden="1">#REF!</definedName>
    <definedName name="XRefCopy45Row" hidden="1">#REF!</definedName>
    <definedName name="XRefCopy46Row" hidden="1">#REF!</definedName>
    <definedName name="XRefCopy48Row" hidden="1">#REF!</definedName>
    <definedName name="XRefCopy49Row" hidden="1">#REF!</definedName>
    <definedName name="XRefCopy4Row" hidden="1">#REF!</definedName>
    <definedName name="XRefCopy50Row" hidden="1">#REF!</definedName>
    <definedName name="XRefCopy51" hidden="1">#REF!</definedName>
    <definedName name="XRefCopy52" hidden="1">#REF!</definedName>
    <definedName name="XRefCopy52Row" hidden="1">#REF!</definedName>
    <definedName name="XRefCopy53" hidden="1">#REF!</definedName>
    <definedName name="XRefCopy53Row" hidden="1">#REF!</definedName>
    <definedName name="XRefCopy54" hidden="1">#REF!</definedName>
    <definedName name="XRefCopy54Row" hidden="1">#REF!</definedName>
    <definedName name="XRefCopy55" hidden="1">#REF!</definedName>
    <definedName name="XRefCopy56" hidden="1">#REF!</definedName>
    <definedName name="XRefCopy57" hidden="1">#REF!</definedName>
    <definedName name="XRefCopy58" hidden="1">#REF!</definedName>
    <definedName name="XRefCopy59" hidden="1">#REF!</definedName>
    <definedName name="XRefCopy5Row" hidden="1">#REF!</definedName>
    <definedName name="XRefCopy60" hidden="1">#REF!</definedName>
    <definedName name="XRefCopy63" hidden="1">#REF!</definedName>
    <definedName name="XRefCopy65" hidden="1">#REF!</definedName>
    <definedName name="XRefCopy6Row" hidden="1">#REF!</definedName>
    <definedName name="XRefCopy7Row" hidden="1">#REF!</definedName>
    <definedName name="XRefCopy8Row" hidden="1">#REF!</definedName>
    <definedName name="XRefCopy9Row" hidden="1">#REF!</definedName>
    <definedName name="XRefPaste12Row" hidden="1">#REF!</definedName>
    <definedName name="XRefPaste13Row" hidden="1">#REF!</definedName>
    <definedName name="XRefPaste14Row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9" hidden="1">#REF!</definedName>
    <definedName name="XRefPaste19Row" hidden="1">#REF!</definedName>
    <definedName name="XRefPaste1Row" hidden="1">#REF!</definedName>
    <definedName name="XRefPaste20" hidden="1">#REF!</definedName>
    <definedName name="XRefPaste20Row" hidden="1">#REF!</definedName>
    <definedName name="XRefPaste21" hidden="1">#REF!</definedName>
    <definedName name="XRefPaste21Row" hidden="1">#REF!</definedName>
    <definedName name="XRefPaste23" hidden="1">#REF!</definedName>
    <definedName name="XRefPaste23Row" hidden="1">#REF!</definedName>
    <definedName name="XRefPaste24Row" hidden="1">#REF!</definedName>
    <definedName name="XRefPaste25Row" hidden="1">#REF!</definedName>
    <definedName name="XRefPaste26Row" hidden="1">#REF!</definedName>
    <definedName name="XRefPaste27Row" hidden="1">#REF!</definedName>
    <definedName name="XRefPaste28Row" hidden="1">#REF!</definedName>
    <definedName name="XRefPaste2Row" hidden="1">#REF!</definedName>
    <definedName name="XRefPaste30Row" hidden="1">#REF!</definedName>
    <definedName name="XRefPaste31Row" hidden="1">#REF!</definedName>
    <definedName name="XRefPaste32Row" hidden="1">#REF!</definedName>
    <definedName name="XRefPaste33Row" hidden="1">#REF!</definedName>
    <definedName name="XRefPaste34" hidden="1">#REF!</definedName>
    <definedName name="XRefPaste34Row" hidden="1">#REF!</definedName>
    <definedName name="XRefPaste35" hidden="1">#REF!</definedName>
    <definedName name="XRefPaste35Row" hidden="1">#REF!</definedName>
    <definedName name="XRefPaste36" hidden="1">#REF!</definedName>
    <definedName name="XRefPaste36Row" hidden="1">#REF!</definedName>
    <definedName name="XRefPaste37" hidden="1">#REF!</definedName>
    <definedName name="XRefPaste37Row" hidden="1">#REF!</definedName>
    <definedName name="XRefPaste38" hidden="1">#REF!</definedName>
    <definedName name="XRefPaste38Row" hidden="1">#REF!</definedName>
    <definedName name="XRefPaste39" hidden="1">#REF!</definedName>
    <definedName name="XRefPaste39Row" hidden="1">#REF!</definedName>
    <definedName name="XRefPaste3Row" hidden="1">#REF!</definedName>
    <definedName name="XRefPaste42Row" hidden="1">#REF!</definedName>
    <definedName name="XRefPaste43" hidden="1">#REF!</definedName>
    <definedName name="XRefPaste43Row" hidden="1">#REF!</definedName>
    <definedName name="XRefPaste44Row" hidden="1">#REF!</definedName>
    <definedName name="XRefPaste45Row" hidden="1">#REF!</definedName>
    <definedName name="XRefPaste4Row" hidden="1">#REF!</definedName>
    <definedName name="XRefPaste5Row" hidden="1">#REF!</definedName>
    <definedName name="XRefPaste6Row" hidden="1">#REF!</definedName>
    <definedName name="XRefPaste7Row" hidden="1">#REF!</definedName>
    <definedName name="XRefPaste8Row" hidden="1">#REF!</definedName>
    <definedName name="XRefPaste9Row" hidden="1">#REF!</definedName>
    <definedName name="xtdia">#REF!</definedName>
    <definedName name="xval1">#REF!</definedName>
    <definedName name="xval2">#REF!</definedName>
    <definedName name="XVBXCBNX">#REF!</definedName>
    <definedName name="xx">#REF!</definedName>
    <definedName name="xxx">#N/A</definedName>
    <definedName name="XYZ">#REF!</definedName>
    <definedName name="y" localSheetId="3" hidden="1">{"'PROFITABILITY'!$A$1:$F$45"}</definedName>
    <definedName name="y" hidden="1">{"'PROFITABILITY'!$A$1:$F$45"}</definedName>
    <definedName name="y_strainer">#REF!</definedName>
    <definedName name="ybval">#REF!</definedName>
    <definedName name="YEN">#REF!</definedName>
    <definedName name="YEN_1">#REF!</definedName>
    <definedName name="YEN_2">#REF!</definedName>
    <definedName name="YG">#REF!</definedName>
    <definedName name="yhgv" hidden="1">#REF!</definedName>
    <definedName name="yj" hidden="1">#REF!</definedName>
    <definedName name="yjk" hidden="1">#REF!</definedName>
    <definedName name="yk" hidden="1">#REF!</definedName>
    <definedName name="YR">#REF!</definedName>
    <definedName name="yrt" hidden="1">#REF!</definedName>
    <definedName name="ys">#REF!</definedName>
    <definedName name="ys_1">#REF!</definedName>
    <definedName name="ys_2">#REF!</definedName>
    <definedName name="yt" hidden="1">#REF!</definedName>
    <definedName name="yth" hidden="1">#REF!</definedName>
    <definedName name="ytr" hidden="1">#REF!</definedName>
    <definedName name="ytrrtgh" hidden="1">#REF!</definedName>
    <definedName name="ytrtyuiu" hidden="1">#REF!</definedName>
    <definedName name="yui" hidden="1">#REF!</definedName>
    <definedName name="yy">#REF!</definedName>
    <definedName name="yyy" localSheetId="3" hidden="1">{"'PROFITABILITY'!$A$1:$F$45"}</definedName>
    <definedName name="yyy" hidden="1">{"'PROFITABILITY'!$A$1:$F$45"}</definedName>
    <definedName name="yyy1" localSheetId="3" hidden="1">{"'PROFITABILITY'!$A$1:$F$45"}</definedName>
    <definedName name="yyy1" hidden="1">{"'PROFITABILITY'!$A$1:$F$45"}</definedName>
    <definedName name="yyyyyyyyyyy">#REF!</definedName>
    <definedName name="z">#REF!</definedName>
    <definedName name="zbdia">#REF!</definedName>
    <definedName name="zed">#REF!</definedName>
    <definedName name="Zins_Garantee">#REF!</definedName>
    <definedName name="Zins_Garantee_1">#REF!</definedName>
    <definedName name="Zins_Garantee_2">#REF!</definedName>
    <definedName name="Zins_Monat">#REF!</definedName>
    <definedName name="Zins_Monat_1">#REF!</definedName>
    <definedName name="Zins_Monat_2">#REF!</definedName>
    <definedName name="Zinz_ÖKB">#REF!</definedName>
    <definedName name="Zinz_ÖKB_1">#REF!</definedName>
    <definedName name="Zinz_ÖKB_2">#REF!</definedName>
    <definedName name="zmjkjkkk">#REF!</definedName>
    <definedName name="ZonaDaEliminare">#REF!</definedName>
    <definedName name="ZonaOrdinamento">#REF!</definedName>
    <definedName name="Zone_1">#REF!</definedName>
    <definedName name="_xlnm.Print_Area" localSheetId="1">'01-Tintane'!$A$1:$W$54</definedName>
    <definedName name="_xlnm.Print_Area" localSheetId="3">#REF!</definedName>
    <definedName name="_xlnm.Print_Area">#REF!</definedName>
    <definedName name="Zone_imp_unpriced_local" localSheetId="3">#REF!</definedName>
    <definedName name="Zone_imp_unpriced_local">#REF!</definedName>
    <definedName name="Zone_impres_MI" localSheetId="3">#REF!</definedName>
    <definedName name="Zone_impres_MI">#REF!</definedName>
    <definedName name="zonedel">#REF!</definedName>
    <definedName name="ztdia">#REF!</definedName>
    <definedName name="Zusammenfassung">#REF!</definedName>
    <definedName name="zval1">#REF!</definedName>
    <definedName name="zval2">#REF!</definedName>
    <definedName name="zwes">#REF!</definedName>
    <definedName name="Zx">#REF!</definedName>
    <definedName name="Zz">#REF!</definedName>
    <definedName name="zzz">#REF!</definedName>
    <definedName name="ZZZZ">#REF!</definedName>
    <definedName name="zzzzzz">#REF!</definedName>
    <definedName name="π">PI()</definedName>
    <definedName name="ガス_灯油混焼">#REF!</definedName>
    <definedName name="زينىثمة">#N/A</definedName>
    <definedName name="صص">#N/A</definedName>
    <definedName name="قغغغ">#N/A</definedName>
    <definedName name="كبرببح">#N/A</definedName>
    <definedName name="محكنج">#N/A</definedName>
    <definedName name="موازنة1">#REF!</definedName>
    <definedName name="موازنة2">#REF!</definedName>
    <definedName name="نتمهحت">#N/A</definedName>
    <definedName name="يثظثتكنم">#N/A</definedName>
    <definedName name="ينتثيمنثي">#N/A</definedName>
    <definedName name="ينمتاستا">#N/A</definedName>
    <definedName name="간경1">#REF!</definedName>
    <definedName name="간경2">#REF!</definedName>
    <definedName name="간경3">#REF!</definedName>
    <definedName name="간경4">#REF!</definedName>
    <definedName name="간노1">#REF!</definedName>
    <definedName name="간노2">#REF!</definedName>
    <definedName name="간재">#REF!</definedName>
    <definedName name="감가">#REF!</definedName>
    <definedName name="건축">#REF!</definedName>
    <definedName name="견적비교">#REF!</definedName>
    <definedName name="결산정리">#REF!</definedName>
    <definedName name="결산조정계정">#REF!</definedName>
    <definedName name="계정">#REF!</definedName>
    <definedName name="공">#REF!</definedName>
    <definedName name="공장">#REF!</definedName>
    <definedName name="공종">#REF!</definedName>
    <definedName name="관급" localSheetId="3">#REF!,#REF!,#REF!</definedName>
    <definedName name="관급">#REF!,#REF!,#REF!</definedName>
    <definedName name="구분" localSheetId="3">#REF!</definedName>
    <definedName name="구분">#REF!</definedName>
    <definedName name="기계">#REF!</definedName>
    <definedName name="기타">#REF!</definedName>
    <definedName name="ㄷ1">#REF!</definedName>
    <definedName name="단가비교">#N/A</definedName>
    <definedName name="단가비교표" localSheetId="3">#REF!,#REF!</definedName>
    <definedName name="단가비교표">#REF!,#REF!</definedName>
    <definedName name="도면외주" hidden="1">#REF!</definedName>
    <definedName name="도면용역비" hidden="1">#REF!</definedName>
    <definedName name="리리리" localSheetId="3">#REF!,#REF!,#REF!</definedName>
    <definedName name="리리리">#REF!,#REF!,#REF!</definedName>
    <definedName name="ㅁ1" localSheetId="3">#REF!</definedName>
    <definedName name="ㅁ1">#REF!</definedName>
    <definedName name="버티">#N/A</definedName>
    <definedName name="부대공사" hidden="1">#REF!</definedName>
    <definedName name="사외">#REF!</definedName>
    <definedName name="사진">#REF!</definedName>
    <definedName name="소모비">#REF!</definedName>
    <definedName name="ㅇ191">#REF!</definedName>
    <definedName name="약수">#N/A</definedName>
    <definedName name="원가">#REF!</definedName>
    <definedName name="월별영업">#REF!</definedName>
    <definedName name="인원">#REF!</definedName>
    <definedName name="일위" localSheetId="3">#REF!,#REF!</definedName>
    <definedName name="일위">#REF!,#REF!</definedName>
    <definedName name="임용태">#N/A</definedName>
    <definedName name="작업계획">#REF!</definedName>
    <definedName name="전">#REF!</definedName>
    <definedName name="전계장금액" hidden="1">#REF!</definedName>
    <definedName name="전기계장">#REF!</definedName>
    <definedName name="전체">#REF!</definedName>
    <definedName name="조직">#REF!</definedName>
    <definedName name="조직1">#REF!</definedName>
    <definedName name="주택사업본부">#REF!</definedName>
    <definedName name="중기">#REF!</definedName>
    <definedName name="직노">#REF!</definedName>
    <definedName name="철구사업본부">#REF!</definedName>
    <definedName name="추가분" localSheetId="3" hidden="1">{"'장비'!$A$3:$M$12"}</definedName>
    <definedName name="추가분" hidden="1">{"'장비'!$A$3:$M$12"}</definedName>
    <definedName name="토목">#REF!</definedName>
    <definedName name="토목1">#REF!</definedName>
    <definedName name="토목변경" localSheetId="3" hidden="1">{"'장비'!$A$3:$M$12"}</definedName>
    <definedName name="토목변경" hidden="1">{"'장비'!$A$3:$M$12"}</definedName>
    <definedName name="토목실행예산" localSheetId="3" hidden="1">{"'장비'!$A$3:$M$12"}</definedName>
    <definedName name="토목실행예산" hidden="1">{"'장비'!$A$3:$M$12"}</definedName>
    <definedName name="토목조정분" localSheetId="3" hidden="1">{"'장비'!$A$3:$M$12"}</definedName>
    <definedName name="토목조정분" hidden="1">{"'장비'!$A$3:$M$12"}</definedName>
    <definedName name="표지1">#REF!</definedName>
    <definedName name="한강진">#N/A</definedName>
    <definedName name="후_담당간사에게_제출한다.">#REF!</definedName>
    <definedName name="ㅣ814">#REF!</definedName>
    <definedName name="ㅣ833">#REF!</definedName>
    <definedName name="中操ｹｰﾌﾞﾙ処理室">#REF!</definedName>
    <definedName name="合計">#REF!</definedName>
    <definedName name="小計">#REF!</definedName>
    <definedName name="材料費">#REF!</definedName>
    <definedName name="直接経費">#REF!</definedName>
    <definedName name="間接費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" i="9" l="1"/>
  <c r="K39" i="9"/>
  <c r="M39" i="9"/>
  <c r="O39" i="9"/>
  <c r="Q39" i="9"/>
  <c r="S39" i="9"/>
  <c r="Q278" i="27"/>
  <c r="Q273" i="27"/>
  <c r="AJ271" i="27"/>
  <c r="R277" i="27" s="1"/>
  <c r="S268" i="27"/>
  <c r="Q268" i="27"/>
  <c r="O268" i="27"/>
  <c r="M268" i="27"/>
  <c r="K268" i="27"/>
  <c r="I268" i="27"/>
  <c r="S266" i="27"/>
  <c r="Q266" i="27"/>
  <c r="O266" i="27"/>
  <c r="M266" i="27"/>
  <c r="K266" i="27"/>
  <c r="I266" i="27"/>
  <c r="S265" i="27"/>
  <c r="Q265" i="27"/>
  <c r="O265" i="27"/>
  <c r="M265" i="27"/>
  <c r="K265" i="27"/>
  <c r="I265" i="27"/>
  <c r="S264" i="27"/>
  <c r="Q264" i="27"/>
  <c r="O264" i="27"/>
  <c r="M264" i="27"/>
  <c r="K264" i="27"/>
  <c r="I264" i="27"/>
  <c r="S263" i="27"/>
  <c r="Q263" i="27"/>
  <c r="O263" i="27"/>
  <c r="M263" i="27"/>
  <c r="K263" i="27"/>
  <c r="I263" i="27"/>
  <c r="U262" i="27"/>
  <c r="S262" i="27"/>
  <c r="Q262" i="27"/>
  <c r="O262" i="27"/>
  <c r="M262" i="27"/>
  <c r="K262" i="27"/>
  <c r="I262" i="27"/>
  <c r="S261" i="27"/>
  <c r="Q261" i="27"/>
  <c r="O261" i="27"/>
  <c r="M261" i="27"/>
  <c r="K261" i="27"/>
  <c r="I261" i="27"/>
  <c r="S260" i="27"/>
  <c r="Q260" i="27"/>
  <c r="O260" i="27"/>
  <c r="M260" i="27"/>
  <c r="K260" i="27"/>
  <c r="I260" i="27"/>
  <c r="S259" i="27"/>
  <c r="Q259" i="27"/>
  <c r="O259" i="27"/>
  <c r="M259" i="27"/>
  <c r="K259" i="27"/>
  <c r="I259" i="27"/>
  <c r="S258" i="27"/>
  <c r="Q258" i="27"/>
  <c r="O258" i="27"/>
  <c r="M258" i="27"/>
  <c r="K258" i="27"/>
  <c r="I258" i="27"/>
  <c r="S257" i="27"/>
  <c r="Q257" i="27"/>
  <c r="O257" i="27"/>
  <c r="M257" i="27"/>
  <c r="K257" i="27"/>
  <c r="I257" i="27"/>
  <c r="S256" i="27"/>
  <c r="Q256" i="27"/>
  <c r="O256" i="27"/>
  <c r="M256" i="27"/>
  <c r="K256" i="27"/>
  <c r="I256" i="27"/>
  <c r="S254" i="27"/>
  <c r="Q254" i="27"/>
  <c r="O254" i="27"/>
  <c r="M254" i="27"/>
  <c r="K254" i="27"/>
  <c r="I254" i="27"/>
  <c r="S253" i="27"/>
  <c r="Q253" i="27"/>
  <c r="O253" i="27"/>
  <c r="M253" i="27"/>
  <c r="K253" i="27"/>
  <c r="I253" i="27"/>
  <c r="S251" i="27"/>
  <c r="Q251" i="27"/>
  <c r="O251" i="27"/>
  <c r="M251" i="27"/>
  <c r="K251" i="27"/>
  <c r="I251" i="27"/>
  <c r="S250" i="27"/>
  <c r="Q250" i="27"/>
  <c r="O250" i="27"/>
  <c r="M250" i="27"/>
  <c r="K250" i="27"/>
  <c r="I250" i="27"/>
  <c r="S249" i="27"/>
  <c r="Q249" i="27"/>
  <c r="O249" i="27"/>
  <c r="M249" i="27"/>
  <c r="K249" i="27"/>
  <c r="I249" i="27"/>
  <c r="S248" i="27"/>
  <c r="Q248" i="27"/>
  <c r="O248" i="27"/>
  <c r="M248" i="27"/>
  <c r="K248" i="27"/>
  <c r="I248" i="27"/>
  <c r="S247" i="27"/>
  <c r="Q247" i="27"/>
  <c r="O247" i="27"/>
  <c r="M247" i="27"/>
  <c r="K247" i="27"/>
  <c r="I247" i="27"/>
  <c r="S246" i="27"/>
  <c r="Q246" i="27"/>
  <c r="O246" i="27"/>
  <c r="M246" i="27"/>
  <c r="K246" i="27"/>
  <c r="I246" i="27"/>
  <c r="S245" i="27"/>
  <c r="Q245" i="27"/>
  <c r="O245" i="27"/>
  <c r="M245" i="27"/>
  <c r="K245" i="27"/>
  <c r="I245" i="27"/>
  <c r="S244" i="27"/>
  <c r="Q244" i="27"/>
  <c r="O244" i="27"/>
  <c r="M244" i="27"/>
  <c r="K244" i="27"/>
  <c r="I244" i="27"/>
  <c r="S243" i="27"/>
  <c r="Q243" i="27"/>
  <c r="O243" i="27"/>
  <c r="M243" i="27"/>
  <c r="K243" i="27"/>
  <c r="I243" i="27"/>
  <c r="S242" i="27"/>
  <c r="Q242" i="27"/>
  <c r="O242" i="27"/>
  <c r="M242" i="27"/>
  <c r="K242" i="27"/>
  <c r="I242" i="27"/>
  <c r="S241" i="27"/>
  <c r="Q241" i="27"/>
  <c r="O241" i="27"/>
  <c r="M241" i="27"/>
  <c r="K241" i="27"/>
  <c r="I241" i="27"/>
  <c r="S240" i="27"/>
  <c r="Q240" i="27"/>
  <c r="O240" i="27"/>
  <c r="M240" i="27"/>
  <c r="K240" i="27"/>
  <c r="I240" i="27"/>
  <c r="S238" i="27"/>
  <c r="Q238" i="27"/>
  <c r="O238" i="27"/>
  <c r="M238" i="27"/>
  <c r="K238" i="27"/>
  <c r="I238" i="27"/>
  <c r="S237" i="27"/>
  <c r="Q237" i="27"/>
  <c r="O237" i="27"/>
  <c r="M237" i="27"/>
  <c r="K237" i="27"/>
  <c r="I237" i="27"/>
  <c r="S236" i="27"/>
  <c r="Q236" i="27"/>
  <c r="O236" i="27"/>
  <c r="M236" i="27"/>
  <c r="K236" i="27"/>
  <c r="I236" i="27"/>
  <c r="S235" i="27"/>
  <c r="Q235" i="27"/>
  <c r="O235" i="27"/>
  <c r="M235" i="27"/>
  <c r="K235" i="27"/>
  <c r="I235" i="27"/>
  <c r="S234" i="27"/>
  <c r="Q234" i="27"/>
  <c r="O234" i="27"/>
  <c r="M234" i="27"/>
  <c r="K234" i="27"/>
  <c r="I234" i="27"/>
  <c r="S233" i="27"/>
  <c r="Q233" i="27"/>
  <c r="O233" i="27"/>
  <c r="M233" i="27"/>
  <c r="K233" i="27"/>
  <c r="I233" i="27"/>
  <c r="S232" i="27"/>
  <c r="Q232" i="27"/>
  <c r="O232" i="27"/>
  <c r="M232" i="27"/>
  <c r="K232" i="27"/>
  <c r="I232" i="27"/>
  <c r="S231" i="27"/>
  <c r="Q231" i="27"/>
  <c r="O231" i="27"/>
  <c r="M231" i="27"/>
  <c r="K231" i="27"/>
  <c r="I231" i="27"/>
  <c r="S230" i="27"/>
  <c r="Q230" i="27"/>
  <c r="O230" i="27"/>
  <c r="M230" i="27"/>
  <c r="K230" i="27"/>
  <c r="I230" i="27"/>
  <c r="S229" i="27"/>
  <c r="Q229" i="27"/>
  <c r="O229" i="27"/>
  <c r="M229" i="27"/>
  <c r="K229" i="27"/>
  <c r="I229" i="27"/>
  <c r="S226" i="27"/>
  <c r="Q226" i="27"/>
  <c r="O226" i="27"/>
  <c r="M226" i="27"/>
  <c r="K226" i="27"/>
  <c r="I226" i="27"/>
  <c r="S225" i="27"/>
  <c r="Q225" i="27"/>
  <c r="O225" i="27"/>
  <c r="M225" i="27"/>
  <c r="K225" i="27"/>
  <c r="I225" i="27"/>
  <c r="S223" i="27"/>
  <c r="Q223" i="27"/>
  <c r="O223" i="27"/>
  <c r="M223" i="27"/>
  <c r="K223" i="27"/>
  <c r="I223" i="27"/>
  <c r="S222" i="27"/>
  <c r="Q222" i="27"/>
  <c r="O222" i="27"/>
  <c r="M222" i="27"/>
  <c r="K222" i="27"/>
  <c r="I222" i="27"/>
  <c r="S221" i="27"/>
  <c r="Q221" i="27"/>
  <c r="O221" i="27"/>
  <c r="M221" i="27"/>
  <c r="K221" i="27"/>
  <c r="I221" i="27"/>
  <c r="S220" i="27"/>
  <c r="Q220" i="27"/>
  <c r="O220" i="27"/>
  <c r="M220" i="27"/>
  <c r="K220" i="27"/>
  <c r="I220" i="27"/>
  <c r="S219" i="27"/>
  <c r="Q219" i="27"/>
  <c r="O219" i="27"/>
  <c r="M219" i="27"/>
  <c r="K219" i="27"/>
  <c r="I219" i="27"/>
  <c r="S218" i="27"/>
  <c r="Q218" i="27"/>
  <c r="O218" i="27"/>
  <c r="M218" i="27"/>
  <c r="K218" i="27"/>
  <c r="I218" i="27"/>
  <c r="S217" i="27"/>
  <c r="Q217" i="27"/>
  <c r="O217" i="27"/>
  <c r="M217" i="27"/>
  <c r="K217" i="27"/>
  <c r="I217" i="27"/>
  <c r="S216" i="27"/>
  <c r="Q216" i="27"/>
  <c r="O216" i="27"/>
  <c r="M216" i="27"/>
  <c r="K216" i="27"/>
  <c r="I216" i="27"/>
  <c r="S214" i="27"/>
  <c r="Q214" i="27"/>
  <c r="O214" i="27"/>
  <c r="M214" i="27"/>
  <c r="K214" i="27"/>
  <c r="I214" i="27"/>
  <c r="S213" i="27"/>
  <c r="Q213" i="27"/>
  <c r="O213" i="27"/>
  <c r="M213" i="27"/>
  <c r="K213" i="27"/>
  <c r="I213" i="27"/>
  <c r="S212" i="27"/>
  <c r="Q212" i="27"/>
  <c r="O212" i="27"/>
  <c r="M212" i="27"/>
  <c r="K212" i="27"/>
  <c r="I212" i="27"/>
  <c r="S210" i="27"/>
  <c r="Q210" i="27"/>
  <c r="O210" i="27"/>
  <c r="M210" i="27"/>
  <c r="K210" i="27"/>
  <c r="I210" i="27"/>
  <c r="S209" i="27"/>
  <c r="Q209" i="27"/>
  <c r="O209" i="27"/>
  <c r="M209" i="27"/>
  <c r="K209" i="27"/>
  <c r="I209" i="27"/>
  <c r="S208" i="27"/>
  <c r="Q208" i="27"/>
  <c r="O208" i="27"/>
  <c r="M208" i="27"/>
  <c r="K208" i="27"/>
  <c r="I208" i="27"/>
  <c r="S207" i="27"/>
  <c r="Q207" i="27"/>
  <c r="O207" i="27"/>
  <c r="M207" i="27"/>
  <c r="K207" i="27"/>
  <c r="I207" i="27"/>
  <c r="S206" i="27"/>
  <c r="Q206" i="27"/>
  <c r="O206" i="27"/>
  <c r="M206" i="27"/>
  <c r="S205" i="27"/>
  <c r="Q205" i="27"/>
  <c r="O205" i="27"/>
  <c r="M205" i="27"/>
  <c r="K205" i="27"/>
  <c r="I205" i="27"/>
  <c r="S204" i="27"/>
  <c r="Q204" i="27"/>
  <c r="O204" i="27"/>
  <c r="M204" i="27"/>
  <c r="K204" i="27"/>
  <c r="I204" i="27"/>
  <c r="S203" i="27"/>
  <c r="Q203" i="27"/>
  <c r="O203" i="27"/>
  <c r="M203" i="27"/>
  <c r="K203" i="27"/>
  <c r="I203" i="27"/>
  <c r="S202" i="27"/>
  <c r="Q202" i="27"/>
  <c r="O202" i="27"/>
  <c r="M202" i="27"/>
  <c r="K202" i="27"/>
  <c r="I202" i="27"/>
  <c r="S200" i="27"/>
  <c r="Q200" i="27"/>
  <c r="O200" i="27"/>
  <c r="M200" i="27"/>
  <c r="K200" i="27"/>
  <c r="I200" i="27"/>
  <c r="S199" i="27"/>
  <c r="Q199" i="27"/>
  <c r="O199" i="27"/>
  <c r="M199" i="27"/>
  <c r="K199" i="27"/>
  <c r="I199" i="27"/>
  <c r="S198" i="27"/>
  <c r="Q198" i="27"/>
  <c r="O198" i="27"/>
  <c r="M198" i="27"/>
  <c r="K198" i="27"/>
  <c r="I198" i="27"/>
  <c r="S197" i="27"/>
  <c r="Q197" i="27"/>
  <c r="O197" i="27"/>
  <c r="M197" i="27"/>
  <c r="K197" i="27"/>
  <c r="I197" i="27"/>
  <c r="S196" i="27"/>
  <c r="Q196" i="27"/>
  <c r="O196" i="27"/>
  <c r="M196" i="27"/>
  <c r="K196" i="27"/>
  <c r="I196" i="27"/>
  <c r="S195" i="27"/>
  <c r="Q195" i="27"/>
  <c r="O195" i="27"/>
  <c r="M195" i="27"/>
  <c r="K195" i="27"/>
  <c r="I195" i="27"/>
  <c r="C195" i="27"/>
  <c r="S194" i="27"/>
  <c r="Q194" i="27"/>
  <c r="O194" i="27"/>
  <c r="M194" i="27"/>
  <c r="K194" i="27"/>
  <c r="I194" i="27"/>
  <c r="C194" i="27"/>
  <c r="F193" i="27"/>
  <c r="M193" i="27" s="1"/>
  <c r="F192" i="27"/>
  <c r="S190" i="27"/>
  <c r="Q190" i="27"/>
  <c r="O190" i="27"/>
  <c r="M190" i="27"/>
  <c r="K190" i="27"/>
  <c r="I190" i="27"/>
  <c r="S189" i="27"/>
  <c r="Q189" i="27"/>
  <c r="O189" i="27"/>
  <c r="M189" i="27"/>
  <c r="K189" i="27"/>
  <c r="I189" i="27"/>
  <c r="S188" i="27"/>
  <c r="Q188" i="27"/>
  <c r="O188" i="27"/>
  <c r="M188" i="27"/>
  <c r="K188" i="27"/>
  <c r="I188" i="27"/>
  <c r="S187" i="27"/>
  <c r="Q187" i="27"/>
  <c r="O187" i="27"/>
  <c r="M187" i="27"/>
  <c r="K187" i="27"/>
  <c r="I187" i="27"/>
  <c r="S186" i="27"/>
  <c r="Q186" i="27"/>
  <c r="O186" i="27"/>
  <c r="M186" i="27"/>
  <c r="K186" i="27"/>
  <c r="I186" i="27"/>
  <c r="S185" i="27"/>
  <c r="Q185" i="27"/>
  <c r="O185" i="27"/>
  <c r="M185" i="27"/>
  <c r="K185" i="27"/>
  <c r="I185" i="27"/>
  <c r="S184" i="27"/>
  <c r="Q184" i="27"/>
  <c r="O184" i="27"/>
  <c r="M184" i="27"/>
  <c r="K184" i="27"/>
  <c r="I184" i="27"/>
  <c r="S183" i="27"/>
  <c r="Q183" i="27"/>
  <c r="O183" i="27"/>
  <c r="M183" i="27"/>
  <c r="K183" i="27"/>
  <c r="I183" i="27"/>
  <c r="C183" i="27"/>
  <c r="C193" i="27" s="1"/>
  <c r="S182" i="27"/>
  <c r="Q182" i="27"/>
  <c r="O182" i="27"/>
  <c r="M182" i="27"/>
  <c r="K182" i="27"/>
  <c r="I182" i="27"/>
  <c r="C182" i="27"/>
  <c r="C192" i="27" s="1"/>
  <c r="S180" i="27"/>
  <c r="Q180" i="27"/>
  <c r="O180" i="27"/>
  <c r="M180" i="27"/>
  <c r="K180" i="27"/>
  <c r="I180" i="27"/>
  <c r="S179" i="27"/>
  <c r="Q179" i="27"/>
  <c r="O179" i="27"/>
  <c r="M179" i="27"/>
  <c r="K179" i="27"/>
  <c r="I179" i="27"/>
  <c r="S178" i="27"/>
  <c r="Q178" i="27"/>
  <c r="O178" i="27"/>
  <c r="M178" i="27"/>
  <c r="K178" i="27"/>
  <c r="I178" i="27"/>
  <c r="S177" i="27"/>
  <c r="Q177" i="27"/>
  <c r="O177" i="27"/>
  <c r="M177" i="27"/>
  <c r="K177" i="27"/>
  <c r="I177" i="27"/>
  <c r="S176" i="27"/>
  <c r="Q176" i="27"/>
  <c r="O176" i="27"/>
  <c r="M176" i="27"/>
  <c r="K176" i="27"/>
  <c r="I176" i="27"/>
  <c r="S175" i="27"/>
  <c r="Q175" i="27"/>
  <c r="O175" i="27"/>
  <c r="M175" i="27"/>
  <c r="K175" i="27"/>
  <c r="I175" i="27"/>
  <c r="S174" i="27"/>
  <c r="Q174" i="27"/>
  <c r="O174" i="27"/>
  <c r="M174" i="27"/>
  <c r="K174" i="27"/>
  <c r="I174" i="27"/>
  <c r="S173" i="27"/>
  <c r="Q173" i="27"/>
  <c r="O173" i="27"/>
  <c r="M173" i="27"/>
  <c r="K173" i="27"/>
  <c r="I173" i="27"/>
  <c r="S171" i="27"/>
  <c r="Q171" i="27"/>
  <c r="O171" i="27"/>
  <c r="M171" i="27"/>
  <c r="K171" i="27"/>
  <c r="I171" i="27"/>
  <c r="S170" i="27"/>
  <c r="Q170" i="27"/>
  <c r="O170" i="27"/>
  <c r="M170" i="27"/>
  <c r="K170" i="27"/>
  <c r="I170" i="27"/>
  <c r="S169" i="27"/>
  <c r="Q169" i="27"/>
  <c r="O169" i="27"/>
  <c r="M169" i="27"/>
  <c r="K169" i="27"/>
  <c r="I169" i="27"/>
  <c r="S168" i="27"/>
  <c r="Q168" i="27"/>
  <c r="O168" i="27"/>
  <c r="M168" i="27"/>
  <c r="K168" i="27"/>
  <c r="I168" i="27"/>
  <c r="S167" i="27"/>
  <c r="Q167" i="27"/>
  <c r="O167" i="27"/>
  <c r="M167" i="27"/>
  <c r="K167" i="27"/>
  <c r="I167" i="27"/>
  <c r="S166" i="27"/>
  <c r="Q166" i="27"/>
  <c r="O166" i="27"/>
  <c r="M166" i="27"/>
  <c r="K166" i="27"/>
  <c r="I166" i="27"/>
  <c r="S165" i="27"/>
  <c r="Q165" i="27"/>
  <c r="O165" i="27"/>
  <c r="M165" i="27"/>
  <c r="K165" i="27"/>
  <c r="I165" i="27"/>
  <c r="S164" i="27"/>
  <c r="Q164" i="27"/>
  <c r="O164" i="27"/>
  <c r="M164" i="27"/>
  <c r="K164" i="27"/>
  <c r="I164" i="27"/>
  <c r="S163" i="27"/>
  <c r="Q163" i="27"/>
  <c r="O163" i="27"/>
  <c r="M163" i="27"/>
  <c r="K163" i="27"/>
  <c r="I163" i="27"/>
  <c r="F162" i="27"/>
  <c r="M162" i="27" s="1"/>
  <c r="C162" i="27"/>
  <c r="F161" i="27"/>
  <c r="S161" i="27" s="1"/>
  <c r="C161" i="27"/>
  <c r="S159" i="27"/>
  <c r="Q159" i="27"/>
  <c r="O159" i="27"/>
  <c r="M159" i="27"/>
  <c r="K159" i="27"/>
  <c r="I159" i="27"/>
  <c r="S158" i="27"/>
  <c r="Q158" i="27"/>
  <c r="O158" i="27"/>
  <c r="M158" i="27"/>
  <c r="K158" i="27"/>
  <c r="I158" i="27"/>
  <c r="S157" i="27"/>
  <c r="Q157" i="27"/>
  <c r="O157" i="27"/>
  <c r="M157" i="27"/>
  <c r="K157" i="27"/>
  <c r="I157" i="27"/>
  <c r="S156" i="27"/>
  <c r="Q156" i="27"/>
  <c r="O156" i="27"/>
  <c r="M156" i="27"/>
  <c r="K156" i="27"/>
  <c r="I156" i="27"/>
  <c r="S155" i="27"/>
  <c r="Q155" i="27"/>
  <c r="O155" i="27"/>
  <c r="M155" i="27"/>
  <c r="K155" i="27"/>
  <c r="I155" i="27"/>
  <c r="S154" i="27"/>
  <c r="Q154" i="27"/>
  <c r="O154" i="27"/>
  <c r="M154" i="27"/>
  <c r="K154" i="27"/>
  <c r="I154" i="27"/>
  <c r="S153" i="27"/>
  <c r="Q153" i="27"/>
  <c r="O153" i="27"/>
  <c r="M153" i="27"/>
  <c r="K153" i="27"/>
  <c r="I153" i="27"/>
  <c r="S152" i="27"/>
  <c r="Q152" i="27"/>
  <c r="O152" i="27"/>
  <c r="M152" i="27"/>
  <c r="K152" i="27"/>
  <c r="I152" i="27"/>
  <c r="S151" i="27"/>
  <c r="Q151" i="27"/>
  <c r="O151" i="27"/>
  <c r="M151" i="27"/>
  <c r="K151" i="27"/>
  <c r="I151" i="27"/>
  <c r="F150" i="27"/>
  <c r="O150" i="27" s="1"/>
  <c r="C150" i="27"/>
  <c r="F149" i="27"/>
  <c r="C149" i="27"/>
  <c r="S147" i="27"/>
  <c r="Q147" i="27"/>
  <c r="O147" i="27"/>
  <c r="M147" i="27"/>
  <c r="K147" i="27"/>
  <c r="I147" i="27"/>
  <c r="S146" i="27"/>
  <c r="Q146" i="27"/>
  <c r="O146" i="27"/>
  <c r="M146" i="27"/>
  <c r="K146" i="27"/>
  <c r="I146" i="27"/>
  <c r="S145" i="27"/>
  <c r="Q145" i="27"/>
  <c r="O145" i="27"/>
  <c r="M145" i="27"/>
  <c r="K145" i="27"/>
  <c r="I145" i="27"/>
  <c r="S144" i="27"/>
  <c r="Q144" i="27"/>
  <c r="O144" i="27"/>
  <c r="M144" i="27"/>
  <c r="K144" i="27"/>
  <c r="I144" i="27"/>
  <c r="S143" i="27"/>
  <c r="Q143" i="27"/>
  <c r="O143" i="27"/>
  <c r="M143" i="27"/>
  <c r="K143" i="27"/>
  <c r="I143" i="27"/>
  <c r="S142" i="27"/>
  <c r="Q142" i="27"/>
  <c r="O142" i="27"/>
  <c r="M142" i="27"/>
  <c r="K142" i="27"/>
  <c r="I142" i="27"/>
  <c r="S141" i="27"/>
  <c r="Q141" i="27"/>
  <c r="O141" i="27"/>
  <c r="M141" i="27"/>
  <c r="K141" i="27"/>
  <c r="I141" i="27"/>
  <c r="S140" i="27"/>
  <c r="Q140" i="27"/>
  <c r="O140" i="27"/>
  <c r="M140" i="27"/>
  <c r="K140" i="27"/>
  <c r="I140" i="27"/>
  <c r="S139" i="27"/>
  <c r="Q139" i="27"/>
  <c r="O139" i="27"/>
  <c r="M139" i="27"/>
  <c r="K139" i="27"/>
  <c r="I139" i="27"/>
  <c r="S138" i="27"/>
  <c r="Q138" i="27"/>
  <c r="O138" i="27"/>
  <c r="M138" i="27"/>
  <c r="K138" i="27"/>
  <c r="I138" i="27"/>
  <c r="S137" i="27"/>
  <c r="Q137" i="27"/>
  <c r="O137" i="27"/>
  <c r="M137" i="27"/>
  <c r="K137" i="27"/>
  <c r="I137" i="27"/>
  <c r="S136" i="27"/>
  <c r="Q136" i="27"/>
  <c r="O136" i="27"/>
  <c r="M136" i="27"/>
  <c r="K136" i="27"/>
  <c r="I136" i="27"/>
  <c r="S135" i="27"/>
  <c r="Q135" i="27"/>
  <c r="O135" i="27"/>
  <c r="M135" i="27"/>
  <c r="K135" i="27"/>
  <c r="I135" i="27"/>
  <c r="S133" i="27"/>
  <c r="Q133" i="27"/>
  <c r="O133" i="27"/>
  <c r="M133" i="27"/>
  <c r="K133" i="27"/>
  <c r="I133" i="27"/>
  <c r="S132" i="27"/>
  <c r="Q132" i="27"/>
  <c r="O132" i="27"/>
  <c r="M132" i="27"/>
  <c r="K132" i="27"/>
  <c r="I132" i="27"/>
  <c r="S131" i="27"/>
  <c r="Q131" i="27"/>
  <c r="O131" i="27"/>
  <c r="M131" i="27"/>
  <c r="K131" i="27"/>
  <c r="I131" i="27"/>
  <c r="S130" i="27"/>
  <c r="Q130" i="27"/>
  <c r="O130" i="27"/>
  <c r="M130" i="27"/>
  <c r="K130" i="27"/>
  <c r="I130" i="27"/>
  <c r="S129" i="27"/>
  <c r="Q129" i="27"/>
  <c r="O129" i="27"/>
  <c r="M129" i="27"/>
  <c r="K129" i="27"/>
  <c r="I129" i="27"/>
  <c r="S128" i="27"/>
  <c r="Q128" i="27"/>
  <c r="O128" i="27"/>
  <c r="M128" i="27"/>
  <c r="K128" i="27"/>
  <c r="I128" i="27"/>
  <c r="S127" i="27"/>
  <c r="Q127" i="27"/>
  <c r="O127" i="27"/>
  <c r="M127" i="27"/>
  <c r="K127" i="27"/>
  <c r="I127" i="27"/>
  <c r="S126" i="27"/>
  <c r="Q126" i="27"/>
  <c r="O126" i="27"/>
  <c r="M126" i="27"/>
  <c r="K126" i="27"/>
  <c r="I126" i="27"/>
  <c r="S125" i="27"/>
  <c r="Q125" i="27"/>
  <c r="O125" i="27"/>
  <c r="M125" i="27"/>
  <c r="K125" i="27"/>
  <c r="I125" i="27"/>
  <c r="S124" i="27"/>
  <c r="Q124" i="27"/>
  <c r="O124" i="27"/>
  <c r="M124" i="27"/>
  <c r="K124" i="27"/>
  <c r="I124" i="27"/>
  <c r="S123" i="27"/>
  <c r="Q123" i="27"/>
  <c r="O123" i="27"/>
  <c r="M123" i="27"/>
  <c r="K123" i="27"/>
  <c r="I123" i="27"/>
  <c r="S122" i="27"/>
  <c r="Q122" i="27"/>
  <c r="O122" i="27"/>
  <c r="M122" i="27"/>
  <c r="K122" i="27"/>
  <c r="I122" i="27"/>
  <c r="S121" i="27"/>
  <c r="Q121" i="27"/>
  <c r="O121" i="27"/>
  <c r="M121" i="27"/>
  <c r="K121" i="27"/>
  <c r="I121" i="27"/>
  <c r="S119" i="27"/>
  <c r="Q119" i="27"/>
  <c r="O119" i="27"/>
  <c r="M119" i="27"/>
  <c r="K119" i="27"/>
  <c r="I119" i="27"/>
  <c r="S118" i="27"/>
  <c r="Q118" i="27"/>
  <c r="O118" i="27"/>
  <c r="M118" i="27"/>
  <c r="K118" i="27"/>
  <c r="I118" i="27"/>
  <c r="S117" i="27"/>
  <c r="Q117" i="27"/>
  <c r="O117" i="27"/>
  <c r="M117" i="27"/>
  <c r="K117" i="27"/>
  <c r="I117" i="27"/>
  <c r="S116" i="27"/>
  <c r="Q116" i="27"/>
  <c r="O116" i="27"/>
  <c r="M116" i="27"/>
  <c r="K116" i="27"/>
  <c r="I116" i="27"/>
  <c r="S114" i="27"/>
  <c r="Q114" i="27"/>
  <c r="O114" i="27"/>
  <c r="M114" i="27"/>
  <c r="K114" i="27"/>
  <c r="I114" i="27"/>
  <c r="S113" i="27"/>
  <c r="Q113" i="27"/>
  <c r="O113" i="27"/>
  <c r="M113" i="27"/>
  <c r="K113" i="27"/>
  <c r="I113" i="27"/>
  <c r="S112" i="27"/>
  <c r="Q112" i="27"/>
  <c r="O112" i="27"/>
  <c r="M112" i="27"/>
  <c r="K112" i="27"/>
  <c r="I112" i="27"/>
  <c r="S111" i="27"/>
  <c r="Q111" i="27"/>
  <c r="O111" i="27"/>
  <c r="M111" i="27"/>
  <c r="K111" i="27"/>
  <c r="I111" i="27"/>
  <c r="S110" i="27"/>
  <c r="Q110" i="27"/>
  <c r="O110" i="27"/>
  <c r="M110" i="27"/>
  <c r="K110" i="27"/>
  <c r="I110" i="27"/>
  <c r="S109" i="27"/>
  <c r="Q109" i="27"/>
  <c r="O109" i="27"/>
  <c r="M109" i="27"/>
  <c r="K109" i="27"/>
  <c r="I109" i="27"/>
  <c r="S108" i="27"/>
  <c r="Q108" i="27"/>
  <c r="O108" i="27"/>
  <c r="M108" i="27"/>
  <c r="K108" i="27"/>
  <c r="I108" i="27"/>
  <c r="S107" i="27"/>
  <c r="Q107" i="27"/>
  <c r="O107" i="27"/>
  <c r="M107" i="27"/>
  <c r="K107" i="27"/>
  <c r="I107" i="27"/>
  <c r="C107" i="27"/>
  <c r="S106" i="27"/>
  <c r="Q106" i="27"/>
  <c r="O106" i="27"/>
  <c r="M106" i="27"/>
  <c r="K106" i="27"/>
  <c r="I106" i="27"/>
  <c r="C106" i="27"/>
  <c r="S105" i="27"/>
  <c r="Q105" i="27"/>
  <c r="O105" i="27"/>
  <c r="M105" i="27"/>
  <c r="K105" i="27"/>
  <c r="I105" i="27"/>
  <c r="S104" i="27"/>
  <c r="Q104" i="27"/>
  <c r="O104" i="27"/>
  <c r="M104" i="27"/>
  <c r="K104" i="27"/>
  <c r="I104" i="27"/>
  <c r="S102" i="27"/>
  <c r="Q102" i="27"/>
  <c r="O102" i="27"/>
  <c r="M102" i="27"/>
  <c r="K102" i="27"/>
  <c r="I102" i="27"/>
  <c r="S101" i="27"/>
  <c r="Q101" i="27"/>
  <c r="O101" i="27"/>
  <c r="M101" i="27"/>
  <c r="K101" i="27"/>
  <c r="I101" i="27"/>
  <c r="S100" i="27"/>
  <c r="Q100" i="27"/>
  <c r="O100" i="27"/>
  <c r="M100" i="27"/>
  <c r="K100" i="27"/>
  <c r="I100" i="27"/>
  <c r="S99" i="27"/>
  <c r="Q99" i="27"/>
  <c r="O99" i="27"/>
  <c r="M99" i="27"/>
  <c r="K99" i="27"/>
  <c r="I99" i="27"/>
  <c r="S97" i="27"/>
  <c r="Q97" i="27"/>
  <c r="O97" i="27"/>
  <c r="M97" i="27"/>
  <c r="K97" i="27"/>
  <c r="I97" i="27"/>
  <c r="S96" i="27"/>
  <c r="Q96" i="27"/>
  <c r="O96" i="27"/>
  <c r="M96" i="27"/>
  <c r="K96" i="27"/>
  <c r="I96" i="27"/>
  <c r="S95" i="27"/>
  <c r="Q95" i="27"/>
  <c r="O95" i="27"/>
  <c r="M95" i="27"/>
  <c r="K95" i="27"/>
  <c r="I95" i="27"/>
  <c r="S94" i="27"/>
  <c r="Q94" i="27"/>
  <c r="O94" i="27"/>
  <c r="M94" i="27"/>
  <c r="K94" i="27"/>
  <c r="I94" i="27"/>
  <c r="S93" i="27"/>
  <c r="Q93" i="27"/>
  <c r="O93" i="27"/>
  <c r="M93" i="27"/>
  <c r="K93" i="27"/>
  <c r="I93" i="27"/>
  <c r="S92" i="27"/>
  <c r="Q92" i="27"/>
  <c r="O92" i="27"/>
  <c r="M92" i="27"/>
  <c r="K92" i="27"/>
  <c r="I92" i="27"/>
  <c r="S91" i="27"/>
  <c r="Q91" i="27"/>
  <c r="O91" i="27"/>
  <c r="M91" i="27"/>
  <c r="K91" i="27"/>
  <c r="I91" i="27"/>
  <c r="S90" i="27"/>
  <c r="Q90" i="27"/>
  <c r="O90" i="27"/>
  <c r="M90" i="27"/>
  <c r="K90" i="27"/>
  <c r="I90" i="27"/>
  <c r="S89" i="27"/>
  <c r="Q89" i="27"/>
  <c r="O89" i="27"/>
  <c r="M89" i="27"/>
  <c r="K89" i="27"/>
  <c r="I89" i="27"/>
  <c r="S88" i="27"/>
  <c r="Q88" i="27"/>
  <c r="O88" i="27"/>
  <c r="M88" i="27"/>
  <c r="K88" i="27"/>
  <c r="I88" i="27"/>
  <c r="S87" i="27"/>
  <c r="Q87" i="27"/>
  <c r="O87" i="27"/>
  <c r="M87" i="27"/>
  <c r="K87" i="27"/>
  <c r="I87" i="27"/>
  <c r="S85" i="27"/>
  <c r="Q85" i="27"/>
  <c r="O85" i="27"/>
  <c r="M85" i="27"/>
  <c r="K85" i="27"/>
  <c r="I85" i="27"/>
  <c r="S84" i="27"/>
  <c r="Q84" i="27"/>
  <c r="O84" i="27"/>
  <c r="M84" i="27"/>
  <c r="K84" i="27"/>
  <c r="I84" i="27"/>
  <c r="S83" i="27"/>
  <c r="Q83" i="27"/>
  <c r="O83" i="27"/>
  <c r="M83" i="27"/>
  <c r="K83" i="27"/>
  <c r="I83" i="27"/>
  <c r="S82" i="27"/>
  <c r="Q82" i="27"/>
  <c r="O82" i="27"/>
  <c r="M82" i="27"/>
  <c r="K82" i="27"/>
  <c r="I82" i="27"/>
  <c r="S81" i="27"/>
  <c r="Q81" i="27"/>
  <c r="O81" i="27"/>
  <c r="M81" i="27"/>
  <c r="K81" i="27"/>
  <c r="I81" i="27"/>
  <c r="S80" i="27"/>
  <c r="Q80" i="27"/>
  <c r="O80" i="27"/>
  <c r="M80" i="27"/>
  <c r="K80" i="27"/>
  <c r="I80" i="27"/>
  <c r="S79" i="27"/>
  <c r="Q79" i="27"/>
  <c r="O79" i="27"/>
  <c r="M79" i="27"/>
  <c r="K79" i="27"/>
  <c r="I79" i="27"/>
  <c r="S78" i="27"/>
  <c r="Q78" i="27"/>
  <c r="O78" i="27"/>
  <c r="M78" i="27"/>
  <c r="K78" i="27"/>
  <c r="I78" i="27"/>
  <c r="S77" i="27"/>
  <c r="Q77" i="27"/>
  <c r="O77" i="27"/>
  <c r="M77" i="27"/>
  <c r="K77" i="27"/>
  <c r="I77" i="27"/>
  <c r="S76" i="27"/>
  <c r="Q76" i="27"/>
  <c r="O76" i="27"/>
  <c r="M76" i="27"/>
  <c r="K76" i="27"/>
  <c r="I76" i="27"/>
  <c r="S75" i="27"/>
  <c r="Q75" i="27"/>
  <c r="O75" i="27"/>
  <c r="M75" i="27"/>
  <c r="K75" i="27"/>
  <c r="I75" i="27"/>
  <c r="S74" i="27"/>
  <c r="Q74" i="27"/>
  <c r="O74" i="27"/>
  <c r="M74" i="27"/>
  <c r="K74" i="27"/>
  <c r="I74" i="27"/>
  <c r="S72" i="27"/>
  <c r="Q72" i="27"/>
  <c r="O72" i="27"/>
  <c r="M72" i="27"/>
  <c r="K72" i="27"/>
  <c r="I72" i="27"/>
  <c r="S71" i="27"/>
  <c r="Q71" i="27"/>
  <c r="O71" i="27"/>
  <c r="M71" i="27"/>
  <c r="K71" i="27"/>
  <c r="I71" i="27"/>
  <c r="S70" i="27"/>
  <c r="Q70" i="27"/>
  <c r="O70" i="27"/>
  <c r="M70" i="27"/>
  <c r="K70" i="27"/>
  <c r="I70" i="27"/>
  <c r="S69" i="27"/>
  <c r="Q69" i="27"/>
  <c r="O69" i="27"/>
  <c r="M69" i="27"/>
  <c r="K69" i="27"/>
  <c r="I69" i="27"/>
  <c r="S68" i="27"/>
  <c r="Q68" i="27"/>
  <c r="O68" i="27"/>
  <c r="M68" i="27"/>
  <c r="K68" i="27"/>
  <c r="I68" i="27"/>
  <c r="S67" i="27"/>
  <c r="Q67" i="27"/>
  <c r="O67" i="27"/>
  <c r="M67" i="27"/>
  <c r="K67" i="27"/>
  <c r="I67" i="27"/>
  <c r="S66" i="27"/>
  <c r="Q66" i="27"/>
  <c r="O66" i="27"/>
  <c r="M66" i="27"/>
  <c r="K66" i="27"/>
  <c r="I66" i="27"/>
  <c r="S65" i="27"/>
  <c r="Q65" i="27"/>
  <c r="O65" i="27"/>
  <c r="M65" i="27"/>
  <c r="K65" i="27"/>
  <c r="I65" i="27"/>
  <c r="S64" i="27"/>
  <c r="Q64" i="27"/>
  <c r="O64" i="27"/>
  <c r="M64" i="27"/>
  <c r="K64" i="27"/>
  <c r="I64" i="27"/>
  <c r="S63" i="27"/>
  <c r="Q63" i="27"/>
  <c r="O63" i="27"/>
  <c r="M63" i="27"/>
  <c r="K63" i="27"/>
  <c r="I63" i="27"/>
  <c r="S62" i="27"/>
  <c r="Q62" i="27"/>
  <c r="O62" i="27"/>
  <c r="M62" i="27"/>
  <c r="K62" i="27"/>
  <c r="I62" i="27"/>
  <c r="S61" i="27"/>
  <c r="Q61" i="27"/>
  <c r="O61" i="27"/>
  <c r="M61" i="27"/>
  <c r="K61" i="27"/>
  <c r="I61" i="27"/>
  <c r="S58" i="27"/>
  <c r="Q58" i="27"/>
  <c r="O58" i="27"/>
  <c r="M58" i="27"/>
  <c r="K58" i="27"/>
  <c r="I58" i="27"/>
  <c r="S57" i="27"/>
  <c r="Q57" i="27"/>
  <c r="O57" i="27"/>
  <c r="M57" i="27"/>
  <c r="K57" i="27"/>
  <c r="I57" i="27"/>
  <c r="S56" i="27"/>
  <c r="Q56" i="27"/>
  <c r="O56" i="27"/>
  <c r="M56" i="27"/>
  <c r="K56" i="27"/>
  <c r="I56" i="27"/>
  <c r="S53" i="27"/>
  <c r="Q53" i="27"/>
  <c r="O53" i="27"/>
  <c r="M53" i="27"/>
  <c r="K53" i="27"/>
  <c r="I53" i="27"/>
  <c r="S52" i="27"/>
  <c r="Q52" i="27"/>
  <c r="O52" i="27"/>
  <c r="M52" i="27"/>
  <c r="K52" i="27"/>
  <c r="I52" i="27"/>
  <c r="S50" i="27"/>
  <c r="Q50" i="27"/>
  <c r="O50" i="27"/>
  <c r="M50" i="27"/>
  <c r="K50" i="27"/>
  <c r="I50" i="27"/>
  <c r="S49" i="27"/>
  <c r="Q49" i="27"/>
  <c r="O49" i="27"/>
  <c r="M49" i="27"/>
  <c r="K49" i="27"/>
  <c r="I49" i="27"/>
  <c r="S48" i="27"/>
  <c r="Q48" i="27"/>
  <c r="O48" i="27"/>
  <c r="M48" i="27"/>
  <c r="K48" i="27"/>
  <c r="I48" i="27"/>
  <c r="S47" i="27"/>
  <c r="Q47" i="27"/>
  <c r="O47" i="27"/>
  <c r="M47" i="27"/>
  <c r="K47" i="27"/>
  <c r="I47" i="27"/>
  <c r="S45" i="27"/>
  <c r="Q45" i="27"/>
  <c r="O45" i="27"/>
  <c r="M45" i="27"/>
  <c r="K45" i="27"/>
  <c r="I45" i="27"/>
  <c r="S44" i="27"/>
  <c r="Q44" i="27"/>
  <c r="O44" i="27"/>
  <c r="M44" i="27"/>
  <c r="K44" i="27"/>
  <c r="I44" i="27"/>
  <c r="S43" i="27"/>
  <c r="Q43" i="27"/>
  <c r="O43" i="27"/>
  <c r="M43" i="27"/>
  <c r="K43" i="27"/>
  <c r="I43" i="27"/>
  <c r="S42" i="27"/>
  <c r="Q42" i="27"/>
  <c r="O42" i="27"/>
  <c r="M42" i="27"/>
  <c r="K42" i="27"/>
  <c r="I42" i="27"/>
  <c r="S41" i="27"/>
  <c r="Q41" i="27"/>
  <c r="O41" i="27"/>
  <c r="M41" i="27"/>
  <c r="K41" i="27"/>
  <c r="I41" i="27"/>
  <c r="S40" i="27"/>
  <c r="Q40" i="27"/>
  <c r="O40" i="27"/>
  <c r="M40" i="27"/>
  <c r="K40" i="27"/>
  <c r="I40" i="27"/>
  <c r="S39" i="27"/>
  <c r="Q39" i="27"/>
  <c r="O39" i="27"/>
  <c r="M39" i="27"/>
  <c r="K39" i="27"/>
  <c r="I39" i="27"/>
  <c r="S37" i="27"/>
  <c r="Q37" i="27"/>
  <c r="O37" i="27"/>
  <c r="M37" i="27"/>
  <c r="K37" i="27"/>
  <c r="I37" i="27"/>
  <c r="S36" i="27"/>
  <c r="Q36" i="27"/>
  <c r="O36" i="27"/>
  <c r="M36" i="27"/>
  <c r="K36" i="27"/>
  <c r="I36" i="27"/>
  <c r="S35" i="27"/>
  <c r="Q35" i="27"/>
  <c r="O35" i="27"/>
  <c r="M35" i="27"/>
  <c r="K35" i="27"/>
  <c r="I35" i="27"/>
  <c r="S34" i="27"/>
  <c r="Q34" i="27"/>
  <c r="O34" i="27"/>
  <c r="M34" i="27"/>
  <c r="K34" i="27"/>
  <c r="I34" i="27"/>
  <c r="S33" i="27"/>
  <c r="Q33" i="27"/>
  <c r="O33" i="27"/>
  <c r="M33" i="27"/>
  <c r="K33" i="27"/>
  <c r="I33" i="27"/>
  <c r="S32" i="27"/>
  <c r="Q32" i="27"/>
  <c r="O32" i="27"/>
  <c r="M32" i="27"/>
  <c r="K32" i="27"/>
  <c r="I32" i="27"/>
  <c r="S31" i="27"/>
  <c r="Q31" i="27"/>
  <c r="O31" i="27"/>
  <c r="M31" i="27"/>
  <c r="K31" i="27"/>
  <c r="I31" i="27"/>
  <c r="S30" i="27"/>
  <c r="Q30" i="27"/>
  <c r="O30" i="27"/>
  <c r="M30" i="27"/>
  <c r="K30" i="27"/>
  <c r="I30" i="27"/>
  <c r="S28" i="27"/>
  <c r="Q28" i="27"/>
  <c r="O28" i="27"/>
  <c r="M28" i="27"/>
  <c r="K28" i="27"/>
  <c r="I28" i="27"/>
  <c r="S27" i="27"/>
  <c r="Q27" i="27"/>
  <c r="O27" i="27"/>
  <c r="M27" i="27"/>
  <c r="K27" i="27"/>
  <c r="I27" i="27"/>
  <c r="S26" i="27"/>
  <c r="Q26" i="27"/>
  <c r="O26" i="27"/>
  <c r="M26" i="27"/>
  <c r="K26" i="27"/>
  <c r="I26" i="27"/>
  <c r="S25" i="27"/>
  <c r="Q25" i="27"/>
  <c r="O25" i="27"/>
  <c r="M25" i="27"/>
  <c r="K25" i="27"/>
  <c r="I25" i="27"/>
  <c r="S24" i="27"/>
  <c r="Q24" i="27"/>
  <c r="O24" i="27"/>
  <c r="M24" i="27"/>
  <c r="K24" i="27"/>
  <c r="I24" i="27"/>
  <c r="S23" i="27"/>
  <c r="Q23" i="27"/>
  <c r="O23" i="27"/>
  <c r="M23" i="27"/>
  <c r="K23" i="27"/>
  <c r="I23" i="27"/>
  <c r="S22" i="27"/>
  <c r="Q22" i="27"/>
  <c r="O22" i="27"/>
  <c r="M22" i="27"/>
  <c r="K22" i="27"/>
  <c r="I22" i="27"/>
  <c r="S21" i="27"/>
  <c r="Q21" i="27"/>
  <c r="O21" i="27"/>
  <c r="M21" i="27"/>
  <c r="K21" i="27"/>
  <c r="I21" i="27"/>
  <c r="S20" i="27"/>
  <c r="Q20" i="27"/>
  <c r="O20" i="27"/>
  <c r="M20" i="27"/>
  <c r="K20" i="27"/>
  <c r="I20" i="27"/>
  <c r="S19" i="27"/>
  <c r="Q19" i="27"/>
  <c r="O19" i="27"/>
  <c r="M19" i="27"/>
  <c r="K19" i="27"/>
  <c r="I19" i="27"/>
  <c r="S18" i="27"/>
  <c r="Q18" i="27"/>
  <c r="O18" i="27"/>
  <c r="M18" i="27"/>
  <c r="K18" i="27"/>
  <c r="I18" i="27"/>
  <c r="S15" i="27"/>
  <c r="Q15" i="27"/>
  <c r="O15" i="27"/>
  <c r="M15" i="27"/>
  <c r="K15" i="27"/>
  <c r="I15" i="27"/>
  <c r="S14" i="27"/>
  <c r="Q14" i="27"/>
  <c r="O14" i="27"/>
  <c r="M14" i="27"/>
  <c r="K14" i="27"/>
  <c r="I14" i="27"/>
  <c r="S13" i="27"/>
  <c r="Q13" i="27"/>
  <c r="O13" i="27"/>
  <c r="M13" i="27"/>
  <c r="K13" i="27"/>
  <c r="I13" i="27"/>
  <c r="S12" i="27"/>
  <c r="Q12" i="27"/>
  <c r="T12" i="27" s="1"/>
  <c r="O12" i="27"/>
  <c r="S11" i="27"/>
  <c r="Q11" i="27"/>
  <c r="O11" i="27"/>
  <c r="M11" i="27"/>
  <c r="K11" i="27"/>
  <c r="I11" i="27"/>
  <c r="S10" i="27"/>
  <c r="Q10" i="27"/>
  <c r="O10" i="27"/>
  <c r="M10" i="27"/>
  <c r="K10" i="27"/>
  <c r="I10" i="27"/>
  <c r="S9" i="27"/>
  <c r="Q9" i="27"/>
  <c r="O9" i="27"/>
  <c r="M9" i="27"/>
  <c r="K9" i="27"/>
  <c r="I9" i="27"/>
  <c r="S8" i="27"/>
  <c r="Q8" i="27"/>
  <c r="O8" i="27"/>
  <c r="M8" i="27"/>
  <c r="K8" i="27"/>
  <c r="I8" i="27"/>
  <c r="S7" i="27"/>
  <c r="Q7" i="27"/>
  <c r="O7" i="27"/>
  <c r="M7" i="27"/>
  <c r="K7" i="27"/>
  <c r="I7" i="27"/>
  <c r="Y96" i="25"/>
  <c r="Y94" i="25"/>
  <c r="I112" i="3"/>
  <c r="K112" i="3"/>
  <c r="M112" i="3"/>
  <c r="O112" i="3"/>
  <c r="Q112" i="3"/>
  <c r="T112" i="3"/>
  <c r="V34" i="23"/>
  <c r="V103" i="23"/>
  <c r="U7" i="23"/>
  <c r="U31" i="23"/>
  <c r="U66" i="23"/>
  <c r="U74" i="23"/>
  <c r="U99" i="23"/>
  <c r="U133" i="23"/>
  <c r="U142" i="23"/>
  <c r="U169" i="23"/>
  <c r="T44" i="23"/>
  <c r="V44" i="23" s="1"/>
  <c r="T112" i="23"/>
  <c r="S7" i="23"/>
  <c r="S8" i="23"/>
  <c r="S9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24" i="23"/>
  <c r="S25" i="23"/>
  <c r="S26" i="23"/>
  <c r="S27" i="23"/>
  <c r="S28" i="23"/>
  <c r="S29" i="23"/>
  <c r="S30" i="23"/>
  <c r="S31" i="23"/>
  <c r="S32" i="23"/>
  <c r="S33" i="23"/>
  <c r="S34" i="23"/>
  <c r="S35" i="23"/>
  <c r="S36" i="23"/>
  <c r="S38" i="23"/>
  <c r="S39" i="23"/>
  <c r="S40" i="23"/>
  <c r="S41" i="23"/>
  <c r="S42" i="23"/>
  <c r="S43" i="23"/>
  <c r="S44" i="23"/>
  <c r="S45" i="23"/>
  <c r="S46" i="23"/>
  <c r="S47" i="23"/>
  <c r="S48" i="23"/>
  <c r="S49" i="23"/>
  <c r="S51" i="23"/>
  <c r="S52" i="23"/>
  <c r="S53" i="23"/>
  <c r="S54" i="23"/>
  <c r="S55" i="23"/>
  <c r="S56" i="23"/>
  <c r="S57" i="23"/>
  <c r="S58" i="23"/>
  <c r="S60" i="23"/>
  <c r="S61" i="23"/>
  <c r="S62" i="23"/>
  <c r="S63" i="23"/>
  <c r="S64" i="23"/>
  <c r="S65" i="23"/>
  <c r="S66" i="23"/>
  <c r="S67" i="23"/>
  <c r="S68" i="23"/>
  <c r="S69" i="23"/>
  <c r="S70" i="23"/>
  <c r="S71" i="23"/>
  <c r="S72" i="23"/>
  <c r="S73" i="23"/>
  <c r="S74" i="23"/>
  <c r="S75" i="23"/>
  <c r="S76" i="23"/>
  <c r="S77" i="23"/>
  <c r="S78" i="23"/>
  <c r="S79" i="23"/>
  <c r="S80" i="23"/>
  <c r="S81" i="23"/>
  <c r="S83" i="23"/>
  <c r="S84" i="23"/>
  <c r="S85" i="23"/>
  <c r="S86" i="23"/>
  <c r="S87" i="23"/>
  <c r="S88" i="23"/>
  <c r="S89" i="23"/>
  <c r="S90" i="23"/>
  <c r="S91" i="23"/>
  <c r="S92" i="23"/>
  <c r="S93" i="23"/>
  <c r="S94" i="23"/>
  <c r="S95" i="23"/>
  <c r="S96" i="23"/>
  <c r="S97" i="23"/>
  <c r="S98" i="23"/>
  <c r="S99" i="23"/>
  <c r="S100" i="23"/>
  <c r="S101" i="23"/>
  <c r="S103" i="23"/>
  <c r="S104" i="23"/>
  <c r="S105" i="23"/>
  <c r="S106" i="23"/>
  <c r="S107" i="23"/>
  <c r="S108" i="23"/>
  <c r="S109" i="23"/>
  <c r="S110" i="23"/>
  <c r="S111" i="23"/>
  <c r="S112" i="23"/>
  <c r="S113" i="23"/>
  <c r="S114" i="23"/>
  <c r="S115" i="23"/>
  <c r="S116" i="23"/>
  <c r="S117" i="23"/>
  <c r="S118" i="23"/>
  <c r="S119" i="23"/>
  <c r="S120" i="23"/>
  <c r="S121" i="23"/>
  <c r="S122" i="23"/>
  <c r="S123" i="23"/>
  <c r="S124" i="23"/>
  <c r="S125" i="23"/>
  <c r="S126" i="23"/>
  <c r="S127" i="23"/>
  <c r="S128" i="23"/>
  <c r="S130" i="23"/>
  <c r="S131" i="23"/>
  <c r="S132" i="23"/>
  <c r="S133" i="23"/>
  <c r="S134" i="23"/>
  <c r="S135" i="23"/>
  <c r="S136" i="23"/>
  <c r="S137" i="23"/>
  <c r="S138" i="23"/>
  <c r="S139" i="23"/>
  <c r="S141" i="23"/>
  <c r="S142" i="23"/>
  <c r="S143" i="23"/>
  <c r="S144" i="23"/>
  <c r="S145" i="23"/>
  <c r="S146" i="23"/>
  <c r="S147" i="23"/>
  <c r="S148" i="23"/>
  <c r="S150" i="23"/>
  <c r="S151" i="23"/>
  <c r="S152" i="23"/>
  <c r="S153" i="23"/>
  <c r="S154" i="23"/>
  <c r="S156" i="23"/>
  <c r="S157" i="23"/>
  <c r="S158" i="23"/>
  <c r="S159" i="23"/>
  <c r="S160" i="23"/>
  <c r="S162" i="23"/>
  <c r="S163" i="23"/>
  <c r="S164" i="23"/>
  <c r="S165" i="23"/>
  <c r="S166" i="23"/>
  <c r="S167" i="23"/>
  <c r="S168" i="23"/>
  <c r="S169" i="23"/>
  <c r="S170" i="23"/>
  <c r="S171" i="23"/>
  <c r="Q7" i="23"/>
  <c r="Q8" i="23"/>
  <c r="Q9" i="23"/>
  <c r="Q10" i="23"/>
  <c r="Q11" i="23"/>
  <c r="Q12" i="23"/>
  <c r="Q13" i="23"/>
  <c r="Q14" i="23"/>
  <c r="Q15" i="23"/>
  <c r="Q16" i="23"/>
  <c r="Q17" i="23"/>
  <c r="Q18" i="23"/>
  <c r="Q19" i="23"/>
  <c r="Q20" i="23"/>
  <c r="Q21" i="23"/>
  <c r="Q22" i="23"/>
  <c r="Q23" i="23"/>
  <c r="Q24" i="23"/>
  <c r="Q25" i="23"/>
  <c r="Q26" i="23"/>
  <c r="Q27" i="23"/>
  <c r="Q28" i="23"/>
  <c r="Q29" i="23"/>
  <c r="Q30" i="23"/>
  <c r="Q31" i="23"/>
  <c r="Q32" i="23"/>
  <c r="Q33" i="23"/>
  <c r="Q34" i="23"/>
  <c r="Q35" i="23"/>
  <c r="Q36" i="23"/>
  <c r="Q38" i="23"/>
  <c r="Q39" i="23"/>
  <c r="Q40" i="23"/>
  <c r="Q41" i="23"/>
  <c r="Q42" i="23"/>
  <c r="Q43" i="23"/>
  <c r="Q44" i="23"/>
  <c r="Q45" i="23"/>
  <c r="Q46" i="23"/>
  <c r="Q47" i="23"/>
  <c r="Q48" i="23"/>
  <c r="Q49" i="23"/>
  <c r="Q51" i="23"/>
  <c r="Q52" i="23"/>
  <c r="Q53" i="23"/>
  <c r="Q54" i="23"/>
  <c r="Q55" i="23"/>
  <c r="Q56" i="23"/>
  <c r="Q57" i="23"/>
  <c r="Q58" i="23"/>
  <c r="Q60" i="23"/>
  <c r="Q61" i="23"/>
  <c r="Q62" i="23"/>
  <c r="Q63" i="23"/>
  <c r="Q64" i="23"/>
  <c r="Q65" i="23"/>
  <c r="Q66" i="23"/>
  <c r="Q67" i="23"/>
  <c r="Q68" i="23"/>
  <c r="Q69" i="23"/>
  <c r="Q70" i="23"/>
  <c r="Q71" i="23"/>
  <c r="Q72" i="23"/>
  <c r="Q73" i="23"/>
  <c r="Q74" i="23"/>
  <c r="Q75" i="23"/>
  <c r="Q76" i="23"/>
  <c r="Q77" i="23"/>
  <c r="Q78" i="23"/>
  <c r="Q79" i="23"/>
  <c r="Q80" i="23"/>
  <c r="Q81" i="23"/>
  <c r="Q83" i="23"/>
  <c r="Q84" i="23"/>
  <c r="Q85" i="23"/>
  <c r="Q86" i="23"/>
  <c r="Q87" i="23"/>
  <c r="Q88" i="23"/>
  <c r="Q89" i="23"/>
  <c r="Q90" i="23"/>
  <c r="Q91" i="23"/>
  <c r="Q92" i="23"/>
  <c r="Q93" i="23"/>
  <c r="Q94" i="23"/>
  <c r="Q95" i="23"/>
  <c r="Q96" i="23"/>
  <c r="Q97" i="23"/>
  <c r="Q98" i="23"/>
  <c r="Q99" i="23"/>
  <c r="Q100" i="23"/>
  <c r="Q101" i="23"/>
  <c r="Q103" i="23"/>
  <c r="Q104" i="23"/>
  <c r="Q105" i="23"/>
  <c r="Q106" i="23"/>
  <c r="Q107" i="23"/>
  <c r="Q108" i="23"/>
  <c r="Q109" i="23"/>
  <c r="Q110" i="23"/>
  <c r="Q111" i="23"/>
  <c r="Q112" i="23"/>
  <c r="Q113" i="23"/>
  <c r="Q114" i="23"/>
  <c r="Q115" i="23"/>
  <c r="Q116" i="23"/>
  <c r="Q117" i="23"/>
  <c r="Q118" i="23"/>
  <c r="Q119" i="23"/>
  <c r="Q120" i="23"/>
  <c r="Q121" i="23"/>
  <c r="Q122" i="23"/>
  <c r="Q123" i="23"/>
  <c r="Q124" i="23"/>
  <c r="Q125" i="23"/>
  <c r="Q126" i="23"/>
  <c r="Q127" i="23"/>
  <c r="Q128" i="23"/>
  <c r="Q130" i="23"/>
  <c r="Q131" i="23"/>
  <c r="Q132" i="23"/>
  <c r="Q133" i="23"/>
  <c r="Q134" i="23"/>
  <c r="Q135" i="23"/>
  <c r="Q136" i="23"/>
  <c r="Q137" i="23"/>
  <c r="Q138" i="23"/>
  <c r="Q139" i="23"/>
  <c r="Q141" i="23"/>
  <c r="Q142" i="23"/>
  <c r="Q143" i="23"/>
  <c r="Q144" i="23"/>
  <c r="Q145" i="23"/>
  <c r="Q146" i="23"/>
  <c r="Q147" i="23"/>
  <c r="Q148" i="23"/>
  <c r="Q150" i="23"/>
  <c r="Q151" i="23"/>
  <c r="Q152" i="23"/>
  <c r="Q153" i="23"/>
  <c r="Q154" i="23"/>
  <c r="Q156" i="23"/>
  <c r="Q157" i="23"/>
  <c r="Q158" i="23"/>
  <c r="Q159" i="23"/>
  <c r="Q160" i="23"/>
  <c r="Q162" i="23"/>
  <c r="Q163" i="23"/>
  <c r="Q164" i="23"/>
  <c r="Q165" i="23"/>
  <c r="Q166" i="23"/>
  <c r="Q167" i="23"/>
  <c r="Q168" i="23"/>
  <c r="Q169" i="23"/>
  <c r="Q170" i="23"/>
  <c r="Q171" i="23"/>
  <c r="O7" i="23"/>
  <c r="O8" i="23"/>
  <c r="O9" i="23"/>
  <c r="O10" i="23"/>
  <c r="O11" i="23"/>
  <c r="O12" i="23"/>
  <c r="O13" i="23"/>
  <c r="O14" i="23"/>
  <c r="O15" i="23"/>
  <c r="O16" i="23"/>
  <c r="O17" i="23"/>
  <c r="O18" i="23"/>
  <c r="O19" i="23"/>
  <c r="O20" i="23"/>
  <c r="O21" i="23"/>
  <c r="O22" i="23"/>
  <c r="O23" i="23"/>
  <c r="O24" i="23"/>
  <c r="O25" i="23"/>
  <c r="O26" i="23"/>
  <c r="O27" i="23"/>
  <c r="O28" i="23"/>
  <c r="O29" i="23"/>
  <c r="O30" i="23"/>
  <c r="O31" i="23"/>
  <c r="O32" i="23"/>
  <c r="O33" i="23"/>
  <c r="O34" i="23"/>
  <c r="O35" i="23"/>
  <c r="O36" i="23"/>
  <c r="O38" i="23"/>
  <c r="O39" i="23"/>
  <c r="O40" i="23"/>
  <c r="O41" i="23"/>
  <c r="O42" i="23"/>
  <c r="O43" i="23"/>
  <c r="O44" i="23"/>
  <c r="O45" i="23"/>
  <c r="O46" i="23"/>
  <c r="O47" i="23"/>
  <c r="O48" i="23"/>
  <c r="O49" i="23"/>
  <c r="O51" i="23"/>
  <c r="O52" i="23"/>
  <c r="O53" i="23"/>
  <c r="O54" i="23"/>
  <c r="O55" i="23"/>
  <c r="O56" i="23"/>
  <c r="O57" i="23"/>
  <c r="O58" i="23"/>
  <c r="O60" i="23"/>
  <c r="O61" i="23"/>
  <c r="O62" i="23"/>
  <c r="O63" i="23"/>
  <c r="O64" i="23"/>
  <c r="O65" i="23"/>
  <c r="O66" i="23"/>
  <c r="O67" i="23"/>
  <c r="O68" i="23"/>
  <c r="O69" i="23"/>
  <c r="O70" i="23"/>
  <c r="O71" i="23"/>
  <c r="O72" i="23"/>
  <c r="O73" i="23"/>
  <c r="O74" i="23"/>
  <c r="O75" i="23"/>
  <c r="O76" i="23"/>
  <c r="O77" i="23"/>
  <c r="O78" i="23"/>
  <c r="O79" i="23"/>
  <c r="O80" i="23"/>
  <c r="O81" i="23"/>
  <c r="O83" i="23"/>
  <c r="O84" i="23"/>
  <c r="O85" i="23"/>
  <c r="O86" i="23"/>
  <c r="O87" i="23"/>
  <c r="O88" i="23"/>
  <c r="O89" i="23"/>
  <c r="O90" i="23"/>
  <c r="O91" i="23"/>
  <c r="O92" i="23"/>
  <c r="O93" i="23"/>
  <c r="O94" i="23"/>
  <c r="O95" i="23"/>
  <c r="O96" i="23"/>
  <c r="O97" i="23"/>
  <c r="O98" i="23"/>
  <c r="O99" i="23"/>
  <c r="O100" i="23"/>
  <c r="O101" i="23"/>
  <c r="O103" i="23"/>
  <c r="O104" i="23"/>
  <c r="O105" i="23"/>
  <c r="O106" i="23"/>
  <c r="O107" i="23"/>
  <c r="O108" i="23"/>
  <c r="O109" i="23"/>
  <c r="O110" i="23"/>
  <c r="O111" i="23"/>
  <c r="O112" i="23"/>
  <c r="O113" i="23"/>
  <c r="O114" i="23"/>
  <c r="O115" i="23"/>
  <c r="O116" i="23"/>
  <c r="O117" i="23"/>
  <c r="O118" i="23"/>
  <c r="O119" i="23"/>
  <c r="O120" i="23"/>
  <c r="O121" i="23"/>
  <c r="O122" i="23"/>
  <c r="O123" i="23"/>
  <c r="O124" i="23"/>
  <c r="O125" i="23"/>
  <c r="O126" i="23"/>
  <c r="O127" i="23"/>
  <c r="O128" i="23"/>
  <c r="O130" i="23"/>
  <c r="O131" i="23"/>
  <c r="O132" i="23"/>
  <c r="O133" i="23"/>
  <c r="O134" i="23"/>
  <c r="O135" i="23"/>
  <c r="O136" i="23"/>
  <c r="O137" i="23"/>
  <c r="O138" i="23"/>
  <c r="O139" i="23"/>
  <c r="O141" i="23"/>
  <c r="O142" i="23"/>
  <c r="O143" i="23"/>
  <c r="O144" i="23"/>
  <c r="O145" i="23"/>
  <c r="O146" i="23"/>
  <c r="O147" i="23"/>
  <c r="O148" i="23"/>
  <c r="O150" i="23"/>
  <c r="O151" i="23"/>
  <c r="O152" i="23"/>
  <c r="O153" i="23"/>
  <c r="O154" i="23"/>
  <c r="O156" i="23"/>
  <c r="O157" i="23"/>
  <c r="O158" i="23"/>
  <c r="O159" i="23"/>
  <c r="O160" i="23"/>
  <c r="O162" i="23"/>
  <c r="O163" i="23"/>
  <c r="O164" i="23"/>
  <c r="O165" i="23"/>
  <c r="O166" i="23"/>
  <c r="O167" i="23"/>
  <c r="O168" i="23"/>
  <c r="O169" i="23"/>
  <c r="O170" i="23"/>
  <c r="O171" i="23"/>
  <c r="M7" i="23"/>
  <c r="M8" i="23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8" i="23"/>
  <c r="M39" i="23"/>
  <c r="M40" i="23"/>
  <c r="M41" i="23"/>
  <c r="M42" i="23"/>
  <c r="M43" i="23"/>
  <c r="M44" i="23"/>
  <c r="M45" i="23"/>
  <c r="M46" i="23"/>
  <c r="M47" i="23"/>
  <c r="M48" i="23"/>
  <c r="M49" i="23"/>
  <c r="M51" i="23"/>
  <c r="M52" i="23"/>
  <c r="M53" i="23"/>
  <c r="M54" i="23"/>
  <c r="M55" i="23"/>
  <c r="M56" i="23"/>
  <c r="M57" i="23"/>
  <c r="M58" i="23"/>
  <c r="M60" i="23"/>
  <c r="M61" i="23"/>
  <c r="M62" i="23"/>
  <c r="M63" i="23"/>
  <c r="M64" i="23"/>
  <c r="M65" i="23"/>
  <c r="M66" i="23"/>
  <c r="M67" i="23"/>
  <c r="M68" i="23"/>
  <c r="M69" i="23"/>
  <c r="M70" i="23"/>
  <c r="M71" i="23"/>
  <c r="M72" i="23"/>
  <c r="M73" i="23"/>
  <c r="M74" i="23"/>
  <c r="M75" i="23"/>
  <c r="M76" i="23"/>
  <c r="M77" i="23"/>
  <c r="M78" i="23"/>
  <c r="M79" i="23"/>
  <c r="M80" i="23"/>
  <c r="M81" i="23"/>
  <c r="M83" i="23"/>
  <c r="M84" i="23"/>
  <c r="M85" i="23"/>
  <c r="M86" i="23"/>
  <c r="M87" i="23"/>
  <c r="M88" i="23"/>
  <c r="M89" i="23"/>
  <c r="M90" i="23"/>
  <c r="M91" i="23"/>
  <c r="M92" i="23"/>
  <c r="M93" i="23"/>
  <c r="M94" i="23"/>
  <c r="M95" i="23"/>
  <c r="M96" i="23"/>
  <c r="M97" i="23"/>
  <c r="M98" i="23"/>
  <c r="M99" i="23"/>
  <c r="M100" i="23"/>
  <c r="M101" i="23"/>
  <c r="M103" i="23"/>
  <c r="M104" i="23"/>
  <c r="M105" i="23"/>
  <c r="M106" i="23"/>
  <c r="M107" i="23"/>
  <c r="M108" i="23"/>
  <c r="M109" i="23"/>
  <c r="M110" i="23"/>
  <c r="M111" i="23"/>
  <c r="M112" i="23"/>
  <c r="M113" i="23"/>
  <c r="M114" i="23"/>
  <c r="M115" i="23"/>
  <c r="M116" i="23"/>
  <c r="M117" i="23"/>
  <c r="M118" i="23"/>
  <c r="M119" i="23"/>
  <c r="M120" i="23"/>
  <c r="M121" i="23"/>
  <c r="M122" i="23"/>
  <c r="M123" i="23"/>
  <c r="M124" i="23"/>
  <c r="M125" i="23"/>
  <c r="M126" i="23"/>
  <c r="M127" i="23"/>
  <c r="M128" i="23"/>
  <c r="M130" i="23"/>
  <c r="M131" i="23"/>
  <c r="M132" i="23"/>
  <c r="M133" i="23"/>
  <c r="M134" i="23"/>
  <c r="M135" i="23"/>
  <c r="M136" i="23"/>
  <c r="M137" i="23"/>
  <c r="M138" i="23"/>
  <c r="M139" i="23"/>
  <c r="M141" i="23"/>
  <c r="M142" i="23"/>
  <c r="M143" i="23"/>
  <c r="M144" i="23"/>
  <c r="M145" i="23"/>
  <c r="M146" i="23"/>
  <c r="M147" i="23"/>
  <c r="M148" i="23"/>
  <c r="M150" i="23"/>
  <c r="M151" i="23"/>
  <c r="M152" i="23"/>
  <c r="M153" i="23"/>
  <c r="M154" i="23"/>
  <c r="M156" i="23"/>
  <c r="M157" i="23"/>
  <c r="M158" i="23"/>
  <c r="M159" i="23"/>
  <c r="M160" i="23"/>
  <c r="M162" i="23"/>
  <c r="M163" i="23"/>
  <c r="M164" i="23"/>
  <c r="M165" i="23"/>
  <c r="M166" i="23"/>
  <c r="M167" i="23"/>
  <c r="M168" i="23"/>
  <c r="M169" i="23"/>
  <c r="M170" i="23"/>
  <c r="M171" i="23"/>
  <c r="K7" i="23"/>
  <c r="K8" i="23"/>
  <c r="U8" i="23" s="1"/>
  <c r="K9" i="23"/>
  <c r="U9" i="23" s="1"/>
  <c r="K10" i="23"/>
  <c r="U10" i="23" s="1"/>
  <c r="K11" i="23"/>
  <c r="U11" i="23" s="1"/>
  <c r="K12" i="23"/>
  <c r="U12" i="23" s="1"/>
  <c r="K13" i="23"/>
  <c r="U13" i="23" s="1"/>
  <c r="K14" i="23"/>
  <c r="U14" i="23" s="1"/>
  <c r="K15" i="23"/>
  <c r="U15" i="23" s="1"/>
  <c r="K16" i="23"/>
  <c r="U16" i="23" s="1"/>
  <c r="K17" i="23"/>
  <c r="U17" i="23" s="1"/>
  <c r="K18" i="23"/>
  <c r="U18" i="23" s="1"/>
  <c r="K19" i="23"/>
  <c r="U19" i="23" s="1"/>
  <c r="K20" i="23"/>
  <c r="U20" i="23" s="1"/>
  <c r="K21" i="23"/>
  <c r="U21" i="23" s="1"/>
  <c r="K22" i="23"/>
  <c r="U22" i="23" s="1"/>
  <c r="K23" i="23"/>
  <c r="U23" i="23" s="1"/>
  <c r="K24" i="23"/>
  <c r="U24" i="23" s="1"/>
  <c r="K25" i="23"/>
  <c r="U25" i="23" s="1"/>
  <c r="K26" i="23"/>
  <c r="U26" i="23" s="1"/>
  <c r="V26" i="23" s="1"/>
  <c r="K27" i="23"/>
  <c r="U27" i="23" s="1"/>
  <c r="K28" i="23"/>
  <c r="U28" i="23" s="1"/>
  <c r="K29" i="23"/>
  <c r="U29" i="23" s="1"/>
  <c r="K30" i="23"/>
  <c r="U30" i="23" s="1"/>
  <c r="K31" i="23"/>
  <c r="K32" i="23"/>
  <c r="U32" i="23" s="1"/>
  <c r="K33" i="23"/>
  <c r="U33" i="23" s="1"/>
  <c r="K34" i="23"/>
  <c r="U34" i="23" s="1"/>
  <c r="K35" i="23"/>
  <c r="U35" i="23" s="1"/>
  <c r="K36" i="23"/>
  <c r="U36" i="23" s="1"/>
  <c r="K38" i="23"/>
  <c r="U38" i="23" s="1"/>
  <c r="K39" i="23"/>
  <c r="U39" i="23" s="1"/>
  <c r="K40" i="23"/>
  <c r="U40" i="23" s="1"/>
  <c r="K41" i="23"/>
  <c r="U41" i="23" s="1"/>
  <c r="K42" i="23"/>
  <c r="U42" i="23" s="1"/>
  <c r="K43" i="23"/>
  <c r="U43" i="23" s="1"/>
  <c r="K44" i="23"/>
  <c r="U44" i="23" s="1"/>
  <c r="K45" i="23"/>
  <c r="U45" i="23" s="1"/>
  <c r="K46" i="23"/>
  <c r="U46" i="23" s="1"/>
  <c r="K47" i="23"/>
  <c r="U47" i="23" s="1"/>
  <c r="K48" i="23"/>
  <c r="U48" i="23" s="1"/>
  <c r="K49" i="23"/>
  <c r="U49" i="23" s="1"/>
  <c r="K51" i="23"/>
  <c r="U51" i="23" s="1"/>
  <c r="K52" i="23"/>
  <c r="U52" i="23" s="1"/>
  <c r="K53" i="23"/>
  <c r="U53" i="23" s="1"/>
  <c r="K54" i="23"/>
  <c r="U54" i="23" s="1"/>
  <c r="K55" i="23"/>
  <c r="U55" i="23" s="1"/>
  <c r="K56" i="23"/>
  <c r="U56" i="23" s="1"/>
  <c r="K57" i="23"/>
  <c r="U57" i="23" s="1"/>
  <c r="K58" i="23"/>
  <c r="U58" i="23" s="1"/>
  <c r="K60" i="23"/>
  <c r="U60" i="23" s="1"/>
  <c r="K61" i="23"/>
  <c r="U61" i="23" s="1"/>
  <c r="V61" i="23" s="1"/>
  <c r="K62" i="23"/>
  <c r="U62" i="23" s="1"/>
  <c r="K63" i="23"/>
  <c r="U63" i="23" s="1"/>
  <c r="K64" i="23"/>
  <c r="U64" i="23" s="1"/>
  <c r="K65" i="23"/>
  <c r="U65" i="23" s="1"/>
  <c r="K66" i="23"/>
  <c r="K67" i="23"/>
  <c r="U67" i="23" s="1"/>
  <c r="K68" i="23"/>
  <c r="U68" i="23" s="1"/>
  <c r="K69" i="23"/>
  <c r="U69" i="23" s="1"/>
  <c r="K70" i="23"/>
  <c r="U70" i="23" s="1"/>
  <c r="K71" i="23"/>
  <c r="U71" i="23" s="1"/>
  <c r="K72" i="23"/>
  <c r="U72" i="23" s="1"/>
  <c r="K73" i="23"/>
  <c r="U73" i="23" s="1"/>
  <c r="K74" i="23"/>
  <c r="K75" i="23"/>
  <c r="U75" i="23" s="1"/>
  <c r="K76" i="23"/>
  <c r="U76" i="23" s="1"/>
  <c r="K77" i="23"/>
  <c r="U77" i="23" s="1"/>
  <c r="K78" i="23"/>
  <c r="U78" i="23" s="1"/>
  <c r="K79" i="23"/>
  <c r="U79" i="23" s="1"/>
  <c r="K80" i="23"/>
  <c r="U80" i="23" s="1"/>
  <c r="K81" i="23"/>
  <c r="U81" i="23" s="1"/>
  <c r="K83" i="23"/>
  <c r="U83" i="23" s="1"/>
  <c r="K84" i="23"/>
  <c r="U84" i="23" s="1"/>
  <c r="K85" i="23"/>
  <c r="U85" i="23" s="1"/>
  <c r="K86" i="23"/>
  <c r="U86" i="23" s="1"/>
  <c r="K87" i="23"/>
  <c r="U87" i="23" s="1"/>
  <c r="K88" i="23"/>
  <c r="U88" i="23" s="1"/>
  <c r="K89" i="23"/>
  <c r="U89" i="23" s="1"/>
  <c r="K90" i="23"/>
  <c r="U90" i="23" s="1"/>
  <c r="K91" i="23"/>
  <c r="U91" i="23" s="1"/>
  <c r="K92" i="23"/>
  <c r="U92" i="23" s="1"/>
  <c r="K93" i="23"/>
  <c r="U93" i="23" s="1"/>
  <c r="K94" i="23"/>
  <c r="U94" i="23" s="1"/>
  <c r="V94" i="23" s="1"/>
  <c r="K95" i="23"/>
  <c r="U95" i="23" s="1"/>
  <c r="K96" i="23"/>
  <c r="U96" i="23" s="1"/>
  <c r="K97" i="23"/>
  <c r="U97" i="23" s="1"/>
  <c r="K98" i="23"/>
  <c r="U98" i="23" s="1"/>
  <c r="K99" i="23"/>
  <c r="K100" i="23"/>
  <c r="U100" i="23" s="1"/>
  <c r="K101" i="23"/>
  <c r="U101" i="23" s="1"/>
  <c r="K103" i="23"/>
  <c r="U103" i="23" s="1"/>
  <c r="K104" i="23"/>
  <c r="U104" i="23" s="1"/>
  <c r="K105" i="23"/>
  <c r="U105" i="23" s="1"/>
  <c r="K106" i="23"/>
  <c r="U106" i="23" s="1"/>
  <c r="K107" i="23"/>
  <c r="U107" i="23" s="1"/>
  <c r="K108" i="23"/>
  <c r="U108" i="23" s="1"/>
  <c r="K109" i="23"/>
  <c r="U109" i="23" s="1"/>
  <c r="K110" i="23"/>
  <c r="U110" i="23" s="1"/>
  <c r="K111" i="23"/>
  <c r="U111" i="23" s="1"/>
  <c r="K112" i="23"/>
  <c r="U112" i="23" s="1"/>
  <c r="K113" i="23"/>
  <c r="U113" i="23" s="1"/>
  <c r="K114" i="23"/>
  <c r="U114" i="23" s="1"/>
  <c r="K115" i="23"/>
  <c r="U115" i="23" s="1"/>
  <c r="K116" i="23"/>
  <c r="U116" i="23" s="1"/>
  <c r="K117" i="23"/>
  <c r="U117" i="23" s="1"/>
  <c r="K118" i="23"/>
  <c r="U118" i="23" s="1"/>
  <c r="K119" i="23"/>
  <c r="U119" i="23" s="1"/>
  <c r="K120" i="23"/>
  <c r="U120" i="23" s="1"/>
  <c r="K121" i="23"/>
  <c r="U121" i="23" s="1"/>
  <c r="K122" i="23"/>
  <c r="U122" i="23" s="1"/>
  <c r="K123" i="23"/>
  <c r="U123" i="23" s="1"/>
  <c r="K124" i="23"/>
  <c r="U124" i="23" s="1"/>
  <c r="K125" i="23"/>
  <c r="U125" i="23" s="1"/>
  <c r="K126" i="23"/>
  <c r="U126" i="23" s="1"/>
  <c r="K127" i="23"/>
  <c r="U127" i="23" s="1"/>
  <c r="V127" i="23" s="1"/>
  <c r="K128" i="23"/>
  <c r="U128" i="23" s="1"/>
  <c r="K130" i="23"/>
  <c r="U130" i="23" s="1"/>
  <c r="K131" i="23"/>
  <c r="U131" i="23" s="1"/>
  <c r="K132" i="23"/>
  <c r="U132" i="23" s="1"/>
  <c r="K133" i="23"/>
  <c r="K134" i="23"/>
  <c r="U134" i="23" s="1"/>
  <c r="K135" i="23"/>
  <c r="U135" i="23" s="1"/>
  <c r="K136" i="23"/>
  <c r="U136" i="23" s="1"/>
  <c r="K137" i="23"/>
  <c r="U137" i="23" s="1"/>
  <c r="K138" i="23"/>
  <c r="U138" i="23" s="1"/>
  <c r="K139" i="23"/>
  <c r="U139" i="23" s="1"/>
  <c r="K141" i="23"/>
  <c r="U141" i="23" s="1"/>
  <c r="K142" i="23"/>
  <c r="K143" i="23"/>
  <c r="U143" i="23" s="1"/>
  <c r="K144" i="23"/>
  <c r="U144" i="23" s="1"/>
  <c r="K145" i="23"/>
  <c r="U145" i="23" s="1"/>
  <c r="K146" i="23"/>
  <c r="U146" i="23" s="1"/>
  <c r="K147" i="23"/>
  <c r="U147" i="23" s="1"/>
  <c r="K148" i="23"/>
  <c r="U148" i="23" s="1"/>
  <c r="K150" i="23"/>
  <c r="U150" i="23" s="1"/>
  <c r="K151" i="23"/>
  <c r="U151" i="23" s="1"/>
  <c r="K152" i="23"/>
  <c r="U152" i="23" s="1"/>
  <c r="K153" i="23"/>
  <c r="U153" i="23" s="1"/>
  <c r="K154" i="23"/>
  <c r="U154" i="23" s="1"/>
  <c r="K156" i="23"/>
  <c r="U156" i="23" s="1"/>
  <c r="K157" i="23"/>
  <c r="U157" i="23" s="1"/>
  <c r="K158" i="23"/>
  <c r="U158" i="23" s="1"/>
  <c r="K159" i="23"/>
  <c r="U159" i="23" s="1"/>
  <c r="K160" i="23"/>
  <c r="U160" i="23" s="1"/>
  <c r="K162" i="23"/>
  <c r="U162" i="23" s="1"/>
  <c r="K163" i="23"/>
  <c r="U163" i="23" s="1"/>
  <c r="K164" i="23"/>
  <c r="U164" i="23" s="1"/>
  <c r="V164" i="23" s="1"/>
  <c r="K165" i="23"/>
  <c r="U165" i="23" s="1"/>
  <c r="K166" i="23"/>
  <c r="U166" i="23" s="1"/>
  <c r="K167" i="23"/>
  <c r="U167" i="23" s="1"/>
  <c r="K168" i="23"/>
  <c r="U168" i="23" s="1"/>
  <c r="K169" i="23"/>
  <c r="K170" i="23"/>
  <c r="U170" i="23" s="1"/>
  <c r="K171" i="23"/>
  <c r="U171" i="23" s="1"/>
  <c r="I7" i="23"/>
  <c r="T7" i="23" s="1"/>
  <c r="I8" i="23"/>
  <c r="T8" i="23" s="1"/>
  <c r="V8" i="23" s="1"/>
  <c r="I9" i="23"/>
  <c r="T9" i="23" s="1"/>
  <c r="V9" i="23" s="1"/>
  <c r="I10" i="23"/>
  <c r="T10" i="23" s="1"/>
  <c r="V10" i="23" s="1"/>
  <c r="I11" i="23"/>
  <c r="T11" i="23" s="1"/>
  <c r="V11" i="23" s="1"/>
  <c r="I12" i="23"/>
  <c r="T12" i="23" s="1"/>
  <c r="V12" i="23" s="1"/>
  <c r="I13" i="23"/>
  <c r="T13" i="23" s="1"/>
  <c r="V13" i="23" s="1"/>
  <c r="I14" i="23"/>
  <c r="T14" i="23" s="1"/>
  <c r="I15" i="23"/>
  <c r="T15" i="23" s="1"/>
  <c r="I16" i="23"/>
  <c r="T16" i="23" s="1"/>
  <c r="V16" i="23" s="1"/>
  <c r="I17" i="23"/>
  <c r="T17" i="23" s="1"/>
  <c r="V17" i="23" s="1"/>
  <c r="I18" i="23"/>
  <c r="T18" i="23" s="1"/>
  <c r="V18" i="23" s="1"/>
  <c r="I19" i="23"/>
  <c r="T19" i="23" s="1"/>
  <c r="V19" i="23" s="1"/>
  <c r="I20" i="23"/>
  <c r="T20" i="23" s="1"/>
  <c r="V20" i="23" s="1"/>
  <c r="I21" i="23"/>
  <c r="T21" i="23" s="1"/>
  <c r="V21" i="23" s="1"/>
  <c r="I22" i="23"/>
  <c r="T22" i="23" s="1"/>
  <c r="I23" i="23"/>
  <c r="T23" i="23" s="1"/>
  <c r="I24" i="23"/>
  <c r="T24" i="23" s="1"/>
  <c r="V24" i="23" s="1"/>
  <c r="I25" i="23"/>
  <c r="T25" i="23" s="1"/>
  <c r="V25" i="23" s="1"/>
  <c r="I26" i="23"/>
  <c r="T26" i="23" s="1"/>
  <c r="I27" i="23"/>
  <c r="T27" i="23" s="1"/>
  <c r="V27" i="23" s="1"/>
  <c r="I28" i="23"/>
  <c r="T28" i="23" s="1"/>
  <c r="V28" i="23" s="1"/>
  <c r="I29" i="23"/>
  <c r="T29" i="23" s="1"/>
  <c r="V29" i="23" s="1"/>
  <c r="I30" i="23"/>
  <c r="T30" i="23" s="1"/>
  <c r="I31" i="23"/>
  <c r="T31" i="23" s="1"/>
  <c r="V31" i="23" s="1"/>
  <c r="I32" i="23"/>
  <c r="T32" i="23" s="1"/>
  <c r="V32" i="23" s="1"/>
  <c r="I33" i="23"/>
  <c r="T33" i="23" s="1"/>
  <c r="V33" i="23" s="1"/>
  <c r="I34" i="23"/>
  <c r="T34" i="23" s="1"/>
  <c r="I35" i="23"/>
  <c r="T35" i="23" s="1"/>
  <c r="V35" i="23" s="1"/>
  <c r="I36" i="23"/>
  <c r="T36" i="23" s="1"/>
  <c r="V36" i="23" s="1"/>
  <c r="I38" i="23"/>
  <c r="T38" i="23" s="1"/>
  <c r="V38" i="23" s="1"/>
  <c r="I39" i="23"/>
  <c r="T39" i="23" s="1"/>
  <c r="I40" i="23"/>
  <c r="T40" i="23" s="1"/>
  <c r="I41" i="23"/>
  <c r="T41" i="23" s="1"/>
  <c r="V41" i="23" s="1"/>
  <c r="I42" i="23"/>
  <c r="T42" i="23" s="1"/>
  <c r="V42" i="23" s="1"/>
  <c r="I43" i="23"/>
  <c r="T43" i="23" s="1"/>
  <c r="V43" i="23" s="1"/>
  <c r="I44" i="23"/>
  <c r="I45" i="23"/>
  <c r="T45" i="23" s="1"/>
  <c r="V45" i="23" s="1"/>
  <c r="I46" i="23"/>
  <c r="T46" i="23" s="1"/>
  <c r="V46" i="23" s="1"/>
  <c r="I47" i="23"/>
  <c r="T47" i="23" s="1"/>
  <c r="I48" i="23"/>
  <c r="T48" i="23" s="1"/>
  <c r="I49" i="23"/>
  <c r="T49" i="23" s="1"/>
  <c r="V49" i="23" s="1"/>
  <c r="I51" i="23"/>
  <c r="T51" i="23" s="1"/>
  <c r="V51" i="23" s="1"/>
  <c r="I52" i="23"/>
  <c r="T52" i="23" s="1"/>
  <c r="V52" i="23" s="1"/>
  <c r="I53" i="23"/>
  <c r="T53" i="23" s="1"/>
  <c r="V53" i="23" s="1"/>
  <c r="I54" i="23"/>
  <c r="T54" i="23" s="1"/>
  <c r="V54" i="23" s="1"/>
  <c r="I55" i="23"/>
  <c r="T55" i="23" s="1"/>
  <c r="V55" i="23" s="1"/>
  <c r="I56" i="23"/>
  <c r="T56" i="23" s="1"/>
  <c r="I57" i="23"/>
  <c r="T57" i="23" s="1"/>
  <c r="I58" i="23"/>
  <c r="T58" i="23" s="1"/>
  <c r="V58" i="23" s="1"/>
  <c r="I60" i="23"/>
  <c r="T60" i="23" s="1"/>
  <c r="V60" i="23" s="1"/>
  <c r="I61" i="23"/>
  <c r="T61" i="23" s="1"/>
  <c r="I62" i="23"/>
  <c r="T62" i="23" s="1"/>
  <c r="V62" i="23" s="1"/>
  <c r="I63" i="23"/>
  <c r="T63" i="23" s="1"/>
  <c r="V63" i="23" s="1"/>
  <c r="I64" i="23"/>
  <c r="T64" i="23" s="1"/>
  <c r="V64" i="23" s="1"/>
  <c r="I65" i="23"/>
  <c r="T65" i="23" s="1"/>
  <c r="I66" i="23"/>
  <c r="T66" i="23" s="1"/>
  <c r="V66" i="23" s="1"/>
  <c r="I67" i="23"/>
  <c r="T67" i="23" s="1"/>
  <c r="V67" i="23" s="1"/>
  <c r="I68" i="23"/>
  <c r="T68" i="23" s="1"/>
  <c r="V68" i="23" s="1"/>
  <c r="I69" i="23"/>
  <c r="T69" i="23" s="1"/>
  <c r="V69" i="23" s="1"/>
  <c r="I70" i="23"/>
  <c r="T70" i="23" s="1"/>
  <c r="V70" i="23" s="1"/>
  <c r="I71" i="23"/>
  <c r="T71" i="23" s="1"/>
  <c r="V71" i="23" s="1"/>
  <c r="I72" i="23"/>
  <c r="T72" i="23" s="1"/>
  <c r="V72" i="23" s="1"/>
  <c r="I73" i="23"/>
  <c r="T73" i="23" s="1"/>
  <c r="I74" i="23"/>
  <c r="T74" i="23" s="1"/>
  <c r="I75" i="23"/>
  <c r="T75" i="23" s="1"/>
  <c r="V75" i="23" s="1"/>
  <c r="I76" i="23"/>
  <c r="T76" i="23" s="1"/>
  <c r="V76" i="23" s="1"/>
  <c r="I77" i="23"/>
  <c r="T77" i="23" s="1"/>
  <c r="V77" i="23" s="1"/>
  <c r="I78" i="23"/>
  <c r="T78" i="23" s="1"/>
  <c r="V78" i="23" s="1"/>
  <c r="I79" i="23"/>
  <c r="T79" i="23" s="1"/>
  <c r="V79" i="23" s="1"/>
  <c r="I80" i="23"/>
  <c r="T80" i="23" s="1"/>
  <c r="V80" i="23" s="1"/>
  <c r="I81" i="23"/>
  <c r="T81" i="23" s="1"/>
  <c r="I83" i="23"/>
  <c r="T83" i="23" s="1"/>
  <c r="I84" i="23"/>
  <c r="T84" i="23" s="1"/>
  <c r="V84" i="23" s="1"/>
  <c r="I85" i="23"/>
  <c r="T85" i="23" s="1"/>
  <c r="V85" i="23" s="1"/>
  <c r="I86" i="23"/>
  <c r="T86" i="23" s="1"/>
  <c r="V86" i="23" s="1"/>
  <c r="I87" i="23"/>
  <c r="T87" i="23" s="1"/>
  <c r="V87" i="23" s="1"/>
  <c r="I88" i="23"/>
  <c r="T88" i="23" s="1"/>
  <c r="V88" i="23" s="1"/>
  <c r="I89" i="23"/>
  <c r="T89" i="23" s="1"/>
  <c r="V89" i="23" s="1"/>
  <c r="I90" i="23"/>
  <c r="T90" i="23" s="1"/>
  <c r="I91" i="23"/>
  <c r="T91" i="23" s="1"/>
  <c r="I92" i="23"/>
  <c r="T92" i="23" s="1"/>
  <c r="V92" i="23" s="1"/>
  <c r="I93" i="23"/>
  <c r="T93" i="23" s="1"/>
  <c r="V93" i="23" s="1"/>
  <c r="I94" i="23"/>
  <c r="T94" i="23" s="1"/>
  <c r="I95" i="23"/>
  <c r="T95" i="23" s="1"/>
  <c r="V95" i="23" s="1"/>
  <c r="I96" i="23"/>
  <c r="T96" i="23" s="1"/>
  <c r="V96" i="23" s="1"/>
  <c r="I97" i="23"/>
  <c r="T97" i="23" s="1"/>
  <c r="V97" i="23" s="1"/>
  <c r="I98" i="23"/>
  <c r="T98" i="23" s="1"/>
  <c r="I99" i="23"/>
  <c r="T99" i="23" s="1"/>
  <c r="V99" i="23" s="1"/>
  <c r="I100" i="23"/>
  <c r="T100" i="23" s="1"/>
  <c r="V100" i="23" s="1"/>
  <c r="I101" i="23"/>
  <c r="T101" i="23" s="1"/>
  <c r="V101" i="23" s="1"/>
  <c r="I103" i="23"/>
  <c r="T103" i="23" s="1"/>
  <c r="I104" i="23"/>
  <c r="T104" i="23" s="1"/>
  <c r="V104" i="23" s="1"/>
  <c r="I105" i="23"/>
  <c r="T105" i="23" s="1"/>
  <c r="V105" i="23" s="1"/>
  <c r="I106" i="23"/>
  <c r="T106" i="23" s="1"/>
  <c r="V106" i="23" s="1"/>
  <c r="I107" i="23"/>
  <c r="T107" i="23" s="1"/>
  <c r="I108" i="23"/>
  <c r="T108" i="23" s="1"/>
  <c r="I109" i="23"/>
  <c r="T109" i="23" s="1"/>
  <c r="V109" i="23" s="1"/>
  <c r="I110" i="23"/>
  <c r="T110" i="23" s="1"/>
  <c r="V110" i="23" s="1"/>
  <c r="I111" i="23"/>
  <c r="T111" i="23" s="1"/>
  <c r="V111" i="23" s="1"/>
  <c r="I112" i="23"/>
  <c r="I113" i="23"/>
  <c r="T113" i="23" s="1"/>
  <c r="V113" i="23" s="1"/>
  <c r="I114" i="23"/>
  <c r="T114" i="23" s="1"/>
  <c r="V114" i="23" s="1"/>
  <c r="I115" i="23"/>
  <c r="T115" i="23" s="1"/>
  <c r="I116" i="23"/>
  <c r="T116" i="23" s="1"/>
  <c r="I117" i="23"/>
  <c r="T117" i="23" s="1"/>
  <c r="V117" i="23" s="1"/>
  <c r="I118" i="23"/>
  <c r="T118" i="23" s="1"/>
  <c r="V118" i="23" s="1"/>
  <c r="I119" i="23"/>
  <c r="T119" i="23" s="1"/>
  <c r="V119" i="23" s="1"/>
  <c r="I120" i="23"/>
  <c r="T120" i="23" s="1"/>
  <c r="V120" i="23" s="1"/>
  <c r="I121" i="23"/>
  <c r="T121" i="23" s="1"/>
  <c r="V121" i="23" s="1"/>
  <c r="I122" i="23"/>
  <c r="T122" i="23" s="1"/>
  <c r="V122" i="23" s="1"/>
  <c r="I123" i="23"/>
  <c r="T123" i="23" s="1"/>
  <c r="I124" i="23"/>
  <c r="T124" i="23" s="1"/>
  <c r="I125" i="23"/>
  <c r="T125" i="23" s="1"/>
  <c r="V125" i="23" s="1"/>
  <c r="I126" i="23"/>
  <c r="T126" i="23" s="1"/>
  <c r="V126" i="23" s="1"/>
  <c r="I127" i="23"/>
  <c r="T127" i="23" s="1"/>
  <c r="I128" i="23"/>
  <c r="T128" i="23" s="1"/>
  <c r="V128" i="23" s="1"/>
  <c r="I130" i="23"/>
  <c r="T130" i="23" s="1"/>
  <c r="V130" i="23" s="1"/>
  <c r="I131" i="23"/>
  <c r="T131" i="23" s="1"/>
  <c r="V131" i="23" s="1"/>
  <c r="I132" i="23"/>
  <c r="T132" i="23" s="1"/>
  <c r="I133" i="23"/>
  <c r="T133" i="23" s="1"/>
  <c r="V133" i="23" s="1"/>
  <c r="I134" i="23"/>
  <c r="T134" i="23" s="1"/>
  <c r="V134" i="23" s="1"/>
  <c r="I135" i="23"/>
  <c r="T135" i="23" s="1"/>
  <c r="V135" i="23" s="1"/>
  <c r="I136" i="23"/>
  <c r="T136" i="23" s="1"/>
  <c r="V136" i="23" s="1"/>
  <c r="I137" i="23"/>
  <c r="T137" i="23" s="1"/>
  <c r="V137" i="23" s="1"/>
  <c r="I138" i="23"/>
  <c r="T138" i="23" s="1"/>
  <c r="V138" i="23" s="1"/>
  <c r="I139" i="23"/>
  <c r="T139" i="23" s="1"/>
  <c r="V139" i="23" s="1"/>
  <c r="I141" i="23"/>
  <c r="T141" i="23" s="1"/>
  <c r="I142" i="23"/>
  <c r="T142" i="23" s="1"/>
  <c r="I143" i="23"/>
  <c r="T143" i="23" s="1"/>
  <c r="V143" i="23" s="1"/>
  <c r="I144" i="23"/>
  <c r="T144" i="23" s="1"/>
  <c r="V144" i="23" s="1"/>
  <c r="I145" i="23"/>
  <c r="T145" i="23" s="1"/>
  <c r="V145" i="23" s="1"/>
  <c r="I146" i="23"/>
  <c r="T146" i="23" s="1"/>
  <c r="V146" i="23" s="1"/>
  <c r="I147" i="23"/>
  <c r="T147" i="23" s="1"/>
  <c r="V147" i="23" s="1"/>
  <c r="I148" i="23"/>
  <c r="T148" i="23" s="1"/>
  <c r="V148" i="23" s="1"/>
  <c r="I150" i="23"/>
  <c r="T150" i="23" s="1"/>
  <c r="I151" i="23"/>
  <c r="T151" i="23" s="1"/>
  <c r="I152" i="23"/>
  <c r="T152" i="23" s="1"/>
  <c r="V152" i="23" s="1"/>
  <c r="I153" i="23"/>
  <c r="T153" i="23" s="1"/>
  <c r="V153" i="23" s="1"/>
  <c r="I154" i="23"/>
  <c r="T154" i="23" s="1"/>
  <c r="V154" i="23" s="1"/>
  <c r="I156" i="23"/>
  <c r="T156" i="23" s="1"/>
  <c r="V156" i="23" s="1"/>
  <c r="I157" i="23"/>
  <c r="T157" i="23" s="1"/>
  <c r="V157" i="23" s="1"/>
  <c r="I158" i="23"/>
  <c r="T158" i="23" s="1"/>
  <c r="V158" i="23" s="1"/>
  <c r="I159" i="23"/>
  <c r="T159" i="23" s="1"/>
  <c r="I160" i="23"/>
  <c r="T160" i="23" s="1"/>
  <c r="I162" i="23"/>
  <c r="T162" i="23" s="1"/>
  <c r="V162" i="23" s="1"/>
  <c r="I163" i="23"/>
  <c r="T163" i="23" s="1"/>
  <c r="V163" i="23" s="1"/>
  <c r="I164" i="23"/>
  <c r="T164" i="23" s="1"/>
  <c r="I165" i="23"/>
  <c r="T165" i="23" s="1"/>
  <c r="V165" i="23" s="1"/>
  <c r="I166" i="23"/>
  <c r="T166" i="23" s="1"/>
  <c r="V166" i="23" s="1"/>
  <c r="I167" i="23"/>
  <c r="T167" i="23" s="1"/>
  <c r="V167" i="23" s="1"/>
  <c r="I168" i="23"/>
  <c r="T168" i="23" s="1"/>
  <c r="I169" i="23"/>
  <c r="T169" i="23" s="1"/>
  <c r="V169" i="23" s="1"/>
  <c r="I170" i="23"/>
  <c r="T170" i="23" s="1"/>
  <c r="V170" i="23" s="1"/>
  <c r="I171" i="23"/>
  <c r="T171" i="23" s="1"/>
  <c r="V171" i="23" s="1"/>
  <c r="S8" i="19"/>
  <c r="S10" i="19"/>
  <c r="S11" i="19"/>
  <c r="S12" i="19"/>
  <c r="S13" i="19"/>
  <c r="S14" i="19"/>
  <c r="S15" i="19"/>
  <c r="S16" i="19"/>
  <c r="S17" i="19"/>
  <c r="S18" i="19"/>
  <c r="S19" i="19"/>
  <c r="S21" i="19"/>
  <c r="S22" i="19"/>
  <c r="S23" i="19"/>
  <c r="S24" i="19"/>
  <c r="S25" i="19"/>
  <c r="S26" i="19"/>
  <c r="S27" i="19"/>
  <c r="S30" i="19"/>
  <c r="S31" i="19"/>
  <c r="S32" i="19"/>
  <c r="S33" i="19"/>
  <c r="S34" i="19"/>
  <c r="S35" i="19"/>
  <c r="S36" i="19"/>
  <c r="S38" i="19"/>
  <c r="S39" i="19"/>
  <c r="S40" i="19"/>
  <c r="S42" i="19"/>
  <c r="S43" i="19"/>
  <c r="S45" i="19"/>
  <c r="S46" i="19"/>
  <c r="S47" i="19"/>
  <c r="S48" i="19"/>
  <c r="S49" i="19"/>
  <c r="S50" i="19"/>
  <c r="S51" i="19"/>
  <c r="S53" i="19"/>
  <c r="S54" i="19"/>
  <c r="S55" i="19"/>
  <c r="S56" i="19"/>
  <c r="S57" i="19"/>
  <c r="S58" i="19"/>
  <c r="S59" i="19"/>
  <c r="S60" i="19"/>
  <c r="S63" i="19"/>
  <c r="S64" i="19"/>
  <c r="S66" i="19"/>
  <c r="S67" i="19"/>
  <c r="S68" i="19"/>
  <c r="S69" i="19"/>
  <c r="S71" i="19"/>
  <c r="S72" i="19"/>
  <c r="Q8" i="19"/>
  <c r="Q10" i="19"/>
  <c r="Q11" i="19"/>
  <c r="Q12" i="19"/>
  <c r="Q13" i="19"/>
  <c r="Q14" i="19"/>
  <c r="Q15" i="19"/>
  <c r="Q16" i="19"/>
  <c r="Q17" i="19"/>
  <c r="Q18" i="19"/>
  <c r="Q19" i="19"/>
  <c r="Q21" i="19"/>
  <c r="Q22" i="19"/>
  <c r="Q23" i="19"/>
  <c r="Q24" i="19"/>
  <c r="Q25" i="19"/>
  <c r="Q26" i="19"/>
  <c r="Q27" i="19"/>
  <c r="Q30" i="19"/>
  <c r="Q31" i="19"/>
  <c r="Q32" i="19"/>
  <c r="Q33" i="19"/>
  <c r="Q34" i="19"/>
  <c r="Q35" i="19"/>
  <c r="Q36" i="19"/>
  <c r="Q38" i="19"/>
  <c r="Q39" i="19"/>
  <c r="Q40" i="19"/>
  <c r="Q42" i="19"/>
  <c r="Q43" i="19"/>
  <c r="Q45" i="19"/>
  <c r="Q46" i="19"/>
  <c r="Q47" i="19"/>
  <c r="Q48" i="19"/>
  <c r="Q49" i="19"/>
  <c r="Q50" i="19"/>
  <c r="Q51" i="19"/>
  <c r="Q53" i="19"/>
  <c r="Q54" i="19"/>
  <c r="Q55" i="19"/>
  <c r="Q56" i="19"/>
  <c r="Q57" i="19"/>
  <c r="Q58" i="19"/>
  <c r="Q59" i="19"/>
  <c r="Q60" i="19"/>
  <c r="Q63" i="19"/>
  <c r="Q64" i="19"/>
  <c r="Q66" i="19"/>
  <c r="Q67" i="19"/>
  <c r="Q68" i="19"/>
  <c r="Q69" i="19"/>
  <c r="Q71" i="19"/>
  <c r="Q72" i="19"/>
  <c r="O8" i="19"/>
  <c r="O10" i="19"/>
  <c r="O11" i="19"/>
  <c r="O12" i="19"/>
  <c r="O13" i="19"/>
  <c r="O14" i="19"/>
  <c r="O15" i="19"/>
  <c r="O16" i="19"/>
  <c r="O17" i="19"/>
  <c r="O18" i="19"/>
  <c r="O19" i="19"/>
  <c r="O21" i="19"/>
  <c r="O22" i="19"/>
  <c r="O23" i="19"/>
  <c r="O24" i="19"/>
  <c r="O25" i="19"/>
  <c r="O26" i="19"/>
  <c r="O27" i="19"/>
  <c r="O30" i="19"/>
  <c r="O31" i="19"/>
  <c r="O32" i="19"/>
  <c r="O33" i="19"/>
  <c r="O34" i="19"/>
  <c r="O35" i="19"/>
  <c r="O36" i="19"/>
  <c r="O38" i="19"/>
  <c r="O39" i="19"/>
  <c r="O40" i="19"/>
  <c r="O42" i="19"/>
  <c r="O43" i="19"/>
  <c r="O45" i="19"/>
  <c r="O46" i="19"/>
  <c r="O47" i="19"/>
  <c r="O48" i="19"/>
  <c r="O49" i="19"/>
  <c r="O50" i="19"/>
  <c r="O51" i="19"/>
  <c r="O53" i="19"/>
  <c r="O54" i="19"/>
  <c r="O55" i="19"/>
  <c r="O56" i="19"/>
  <c r="O57" i="19"/>
  <c r="O58" i="19"/>
  <c r="O59" i="19"/>
  <c r="O60" i="19"/>
  <c r="O63" i="19"/>
  <c r="O64" i="19"/>
  <c r="O66" i="19"/>
  <c r="O67" i="19"/>
  <c r="O68" i="19"/>
  <c r="O69" i="19"/>
  <c r="O71" i="19"/>
  <c r="O72" i="19"/>
  <c r="M8" i="19"/>
  <c r="M10" i="19"/>
  <c r="M11" i="19"/>
  <c r="M12" i="19"/>
  <c r="M13" i="19"/>
  <c r="M14" i="19"/>
  <c r="M15" i="19"/>
  <c r="M16" i="19"/>
  <c r="M17" i="19"/>
  <c r="M18" i="19"/>
  <c r="M19" i="19"/>
  <c r="M21" i="19"/>
  <c r="M22" i="19"/>
  <c r="M23" i="19"/>
  <c r="M24" i="19"/>
  <c r="M25" i="19"/>
  <c r="M26" i="19"/>
  <c r="M27" i="19"/>
  <c r="M30" i="19"/>
  <c r="M31" i="19"/>
  <c r="M32" i="19"/>
  <c r="M33" i="19"/>
  <c r="M34" i="19"/>
  <c r="M35" i="19"/>
  <c r="M36" i="19"/>
  <c r="M38" i="19"/>
  <c r="M39" i="19"/>
  <c r="M40" i="19"/>
  <c r="M42" i="19"/>
  <c r="M43" i="19"/>
  <c r="M45" i="19"/>
  <c r="M46" i="19"/>
  <c r="M47" i="19"/>
  <c r="M48" i="19"/>
  <c r="M49" i="19"/>
  <c r="M50" i="19"/>
  <c r="M51" i="19"/>
  <c r="M53" i="19"/>
  <c r="M54" i="19"/>
  <c r="M55" i="19"/>
  <c r="M56" i="19"/>
  <c r="M57" i="19"/>
  <c r="M58" i="19"/>
  <c r="M59" i="19"/>
  <c r="M60" i="19"/>
  <c r="M63" i="19"/>
  <c r="M64" i="19"/>
  <c r="M66" i="19"/>
  <c r="M67" i="19"/>
  <c r="M68" i="19"/>
  <c r="M69" i="19"/>
  <c r="M71" i="19"/>
  <c r="M72" i="19"/>
  <c r="K8" i="19"/>
  <c r="K10" i="19"/>
  <c r="K11" i="19"/>
  <c r="K12" i="19"/>
  <c r="K13" i="19"/>
  <c r="K14" i="19"/>
  <c r="K15" i="19"/>
  <c r="K16" i="19"/>
  <c r="K17" i="19"/>
  <c r="K18" i="19"/>
  <c r="K19" i="19"/>
  <c r="K21" i="19"/>
  <c r="K22" i="19"/>
  <c r="K23" i="19"/>
  <c r="K24" i="19"/>
  <c r="K25" i="19"/>
  <c r="K26" i="19"/>
  <c r="K27" i="19"/>
  <c r="K30" i="19"/>
  <c r="K31" i="19"/>
  <c r="K32" i="19"/>
  <c r="K33" i="19"/>
  <c r="K34" i="19"/>
  <c r="K35" i="19"/>
  <c r="K36" i="19"/>
  <c r="K38" i="19"/>
  <c r="K39" i="19"/>
  <c r="K40" i="19"/>
  <c r="K42" i="19"/>
  <c r="K43" i="19"/>
  <c r="K45" i="19"/>
  <c r="K46" i="19"/>
  <c r="K47" i="19"/>
  <c r="K48" i="19"/>
  <c r="K49" i="19"/>
  <c r="K50" i="19"/>
  <c r="K51" i="19"/>
  <c r="K53" i="19"/>
  <c r="K54" i="19"/>
  <c r="K55" i="19"/>
  <c r="K56" i="19"/>
  <c r="K57" i="19"/>
  <c r="K58" i="19"/>
  <c r="K59" i="19"/>
  <c r="K60" i="19"/>
  <c r="K63" i="19"/>
  <c r="K64" i="19"/>
  <c r="K66" i="19"/>
  <c r="K67" i="19"/>
  <c r="K68" i="19"/>
  <c r="K69" i="19"/>
  <c r="K71" i="19"/>
  <c r="K72" i="19"/>
  <c r="I8" i="19"/>
  <c r="I10" i="19"/>
  <c r="I11" i="19"/>
  <c r="I12" i="19"/>
  <c r="I13" i="19"/>
  <c r="I14" i="19"/>
  <c r="I15" i="19"/>
  <c r="I16" i="19"/>
  <c r="I17" i="19"/>
  <c r="I18" i="19"/>
  <c r="I19" i="19"/>
  <c r="I21" i="19"/>
  <c r="I22" i="19"/>
  <c r="I23" i="19"/>
  <c r="I24" i="19"/>
  <c r="I25" i="19"/>
  <c r="I26" i="19"/>
  <c r="I27" i="19"/>
  <c r="I30" i="19"/>
  <c r="I31" i="19"/>
  <c r="I32" i="19"/>
  <c r="I33" i="19"/>
  <c r="I34" i="19"/>
  <c r="I35" i="19"/>
  <c r="I36" i="19"/>
  <c r="I38" i="19"/>
  <c r="I39" i="19"/>
  <c r="I40" i="19"/>
  <c r="I42" i="19"/>
  <c r="I43" i="19"/>
  <c r="I45" i="19"/>
  <c r="I46" i="19"/>
  <c r="I47" i="19"/>
  <c r="I48" i="19"/>
  <c r="I49" i="19"/>
  <c r="I50" i="19"/>
  <c r="I51" i="19"/>
  <c r="I53" i="19"/>
  <c r="I54" i="19"/>
  <c r="I55" i="19"/>
  <c r="I56" i="19"/>
  <c r="I57" i="19"/>
  <c r="I58" i="19"/>
  <c r="I59" i="19"/>
  <c r="I60" i="19"/>
  <c r="I63" i="19"/>
  <c r="T63" i="19" s="1"/>
  <c r="I64" i="19"/>
  <c r="I66" i="19"/>
  <c r="I67" i="19"/>
  <c r="I68" i="19"/>
  <c r="I69" i="19"/>
  <c r="I71" i="19"/>
  <c r="T71" i="19" s="1"/>
  <c r="I72" i="19"/>
  <c r="S8" i="14"/>
  <c r="S11" i="14"/>
  <c r="S12" i="14"/>
  <c r="S13" i="14"/>
  <c r="S14" i="14"/>
  <c r="S15" i="14"/>
  <c r="S16" i="14"/>
  <c r="S17" i="14"/>
  <c r="S18" i="14"/>
  <c r="S19" i="14"/>
  <c r="S20" i="14"/>
  <c r="S23" i="14"/>
  <c r="S24" i="14"/>
  <c r="S25" i="14"/>
  <c r="S26" i="14"/>
  <c r="S27" i="14"/>
  <c r="S28" i="14"/>
  <c r="S29" i="14"/>
  <c r="S30" i="14"/>
  <c r="S31" i="14"/>
  <c r="S34" i="14"/>
  <c r="S35" i="14"/>
  <c r="S36" i="14"/>
  <c r="S38" i="14"/>
  <c r="S39" i="14"/>
  <c r="S40" i="14"/>
  <c r="S42" i="14"/>
  <c r="S43" i="14"/>
  <c r="S44" i="14"/>
  <c r="S45" i="14"/>
  <c r="S46" i="14"/>
  <c r="S47" i="14"/>
  <c r="S48" i="14"/>
  <c r="S49" i="14"/>
  <c r="S50" i="14"/>
  <c r="S52" i="14"/>
  <c r="S53" i="14"/>
  <c r="S54" i="14"/>
  <c r="S55" i="14"/>
  <c r="S56" i="14"/>
  <c r="S57" i="14"/>
  <c r="S58" i="14"/>
  <c r="S59" i="14"/>
  <c r="S60" i="14"/>
  <c r="S61" i="14"/>
  <c r="S62" i="14"/>
  <c r="S63" i="14"/>
  <c r="S64" i="14"/>
  <c r="S66" i="14"/>
  <c r="S67" i="14"/>
  <c r="S68" i="14"/>
  <c r="S69" i="14"/>
  <c r="S70" i="14"/>
  <c r="S71" i="14"/>
  <c r="S72" i="14"/>
  <c r="S73" i="14"/>
  <c r="S74" i="14"/>
  <c r="S75" i="14"/>
  <c r="S76" i="14"/>
  <c r="S77" i="14"/>
  <c r="S78" i="14"/>
  <c r="S79" i="14"/>
  <c r="S80" i="14"/>
  <c r="S81" i="14"/>
  <c r="S82" i="14"/>
  <c r="S83" i="14"/>
  <c r="S84" i="14"/>
  <c r="S86" i="14"/>
  <c r="S87" i="14"/>
  <c r="S88" i="14"/>
  <c r="S90" i="14"/>
  <c r="S91" i="14"/>
  <c r="S92" i="14"/>
  <c r="S93" i="14"/>
  <c r="S95" i="14"/>
  <c r="S96" i="14"/>
  <c r="S98" i="14"/>
  <c r="S99" i="14"/>
  <c r="S100" i="14"/>
  <c r="S101" i="14"/>
  <c r="Q8" i="14"/>
  <c r="Q11" i="14"/>
  <c r="Q12" i="14"/>
  <c r="Q13" i="14"/>
  <c r="Q14" i="14"/>
  <c r="Q15" i="14"/>
  <c r="Q16" i="14"/>
  <c r="Q17" i="14"/>
  <c r="Q18" i="14"/>
  <c r="Q19" i="14"/>
  <c r="Q20" i="14"/>
  <c r="Q23" i="14"/>
  <c r="Q24" i="14"/>
  <c r="Q25" i="14"/>
  <c r="Q26" i="14"/>
  <c r="Q27" i="14"/>
  <c r="Q28" i="14"/>
  <c r="Q29" i="14"/>
  <c r="Q30" i="14"/>
  <c r="Q31" i="14"/>
  <c r="Q34" i="14"/>
  <c r="Q35" i="14"/>
  <c r="Q36" i="14"/>
  <c r="Q38" i="14"/>
  <c r="Q39" i="14"/>
  <c r="Q40" i="14"/>
  <c r="Q42" i="14"/>
  <c r="Q43" i="14"/>
  <c r="Q44" i="14"/>
  <c r="Q45" i="14"/>
  <c r="Q46" i="14"/>
  <c r="Q47" i="14"/>
  <c r="Q48" i="14"/>
  <c r="Q49" i="14"/>
  <c r="Q50" i="14"/>
  <c r="Q52" i="14"/>
  <c r="Q53" i="14"/>
  <c r="Q54" i="14"/>
  <c r="Q55" i="14"/>
  <c r="Q56" i="14"/>
  <c r="Q57" i="14"/>
  <c r="Q58" i="14"/>
  <c r="Q59" i="14"/>
  <c r="Q60" i="14"/>
  <c r="Q61" i="14"/>
  <c r="Q62" i="14"/>
  <c r="Q63" i="14"/>
  <c r="Q64" i="14"/>
  <c r="Q66" i="14"/>
  <c r="Q67" i="14"/>
  <c r="Q68" i="14"/>
  <c r="Q69" i="14"/>
  <c r="Q70" i="14"/>
  <c r="Q71" i="14"/>
  <c r="Q72" i="14"/>
  <c r="Q73" i="14"/>
  <c r="Q74" i="14"/>
  <c r="Q75" i="14"/>
  <c r="Q76" i="14"/>
  <c r="Q77" i="14"/>
  <c r="Q78" i="14"/>
  <c r="Q79" i="14"/>
  <c r="Q80" i="14"/>
  <c r="Q81" i="14"/>
  <c r="Q82" i="14"/>
  <c r="Q83" i="14"/>
  <c r="Q84" i="14"/>
  <c r="Q86" i="14"/>
  <c r="Q87" i="14"/>
  <c r="Q88" i="14"/>
  <c r="Q90" i="14"/>
  <c r="Q91" i="14"/>
  <c r="Q92" i="14"/>
  <c r="Q93" i="14"/>
  <c r="Q95" i="14"/>
  <c r="Q96" i="14"/>
  <c r="Q98" i="14"/>
  <c r="Q99" i="14"/>
  <c r="Q100" i="14"/>
  <c r="Q101" i="14"/>
  <c r="O8" i="14"/>
  <c r="O11" i="14"/>
  <c r="O12" i="14"/>
  <c r="O13" i="14"/>
  <c r="O14" i="14"/>
  <c r="O15" i="14"/>
  <c r="O16" i="14"/>
  <c r="O17" i="14"/>
  <c r="O18" i="14"/>
  <c r="O19" i="14"/>
  <c r="O20" i="14"/>
  <c r="O23" i="14"/>
  <c r="O24" i="14"/>
  <c r="O25" i="14"/>
  <c r="O26" i="14"/>
  <c r="O27" i="14"/>
  <c r="O28" i="14"/>
  <c r="O29" i="14"/>
  <c r="O30" i="14"/>
  <c r="O31" i="14"/>
  <c r="O34" i="14"/>
  <c r="O35" i="14"/>
  <c r="O36" i="14"/>
  <c r="O38" i="14"/>
  <c r="O39" i="14"/>
  <c r="O40" i="14"/>
  <c r="O42" i="14"/>
  <c r="O43" i="14"/>
  <c r="O44" i="14"/>
  <c r="O45" i="14"/>
  <c r="O46" i="14"/>
  <c r="O47" i="14"/>
  <c r="O48" i="14"/>
  <c r="O49" i="14"/>
  <c r="O50" i="14"/>
  <c r="O52" i="14"/>
  <c r="O53" i="14"/>
  <c r="O54" i="14"/>
  <c r="O55" i="14"/>
  <c r="O56" i="14"/>
  <c r="O57" i="14"/>
  <c r="O58" i="14"/>
  <c r="O59" i="14"/>
  <c r="O60" i="14"/>
  <c r="O61" i="14"/>
  <c r="O62" i="14"/>
  <c r="O63" i="14"/>
  <c r="O64" i="14"/>
  <c r="O66" i="14"/>
  <c r="O67" i="14"/>
  <c r="O68" i="14"/>
  <c r="O69" i="14"/>
  <c r="O70" i="14"/>
  <c r="O71" i="14"/>
  <c r="O72" i="14"/>
  <c r="O73" i="14"/>
  <c r="O74" i="14"/>
  <c r="O75" i="14"/>
  <c r="O76" i="14"/>
  <c r="O77" i="14"/>
  <c r="O78" i="14"/>
  <c r="O79" i="14"/>
  <c r="O80" i="14"/>
  <c r="O81" i="14"/>
  <c r="O82" i="14"/>
  <c r="O83" i="14"/>
  <c r="O84" i="14"/>
  <c r="O86" i="14"/>
  <c r="O87" i="14"/>
  <c r="O88" i="14"/>
  <c r="O90" i="14"/>
  <c r="O91" i="14"/>
  <c r="O92" i="14"/>
  <c r="O93" i="14"/>
  <c r="O95" i="14"/>
  <c r="O96" i="14"/>
  <c r="O98" i="14"/>
  <c r="O99" i="14"/>
  <c r="O100" i="14"/>
  <c r="O101" i="14"/>
  <c r="M8" i="14"/>
  <c r="M11" i="14"/>
  <c r="M12" i="14"/>
  <c r="M13" i="14"/>
  <c r="M14" i="14"/>
  <c r="M15" i="14"/>
  <c r="M16" i="14"/>
  <c r="M17" i="14"/>
  <c r="M18" i="14"/>
  <c r="M19" i="14"/>
  <c r="M20" i="14"/>
  <c r="M23" i="14"/>
  <c r="M24" i="14"/>
  <c r="M25" i="14"/>
  <c r="M26" i="14"/>
  <c r="M27" i="14"/>
  <c r="M28" i="14"/>
  <c r="M29" i="14"/>
  <c r="M30" i="14"/>
  <c r="M31" i="14"/>
  <c r="M34" i="14"/>
  <c r="M35" i="14"/>
  <c r="M36" i="14"/>
  <c r="M38" i="14"/>
  <c r="M39" i="14"/>
  <c r="M40" i="14"/>
  <c r="M42" i="14"/>
  <c r="M43" i="14"/>
  <c r="M44" i="14"/>
  <c r="M45" i="14"/>
  <c r="M46" i="14"/>
  <c r="M47" i="14"/>
  <c r="M48" i="14"/>
  <c r="M49" i="14"/>
  <c r="M50" i="14"/>
  <c r="M52" i="14"/>
  <c r="M53" i="14"/>
  <c r="M54" i="14"/>
  <c r="M55" i="14"/>
  <c r="M56" i="14"/>
  <c r="M57" i="14"/>
  <c r="M58" i="14"/>
  <c r="M59" i="14"/>
  <c r="M60" i="14"/>
  <c r="M61" i="14"/>
  <c r="M62" i="14"/>
  <c r="M63" i="14"/>
  <c r="M64" i="14"/>
  <c r="M66" i="14"/>
  <c r="M67" i="14"/>
  <c r="M68" i="14"/>
  <c r="M69" i="14"/>
  <c r="M70" i="14"/>
  <c r="M71" i="14"/>
  <c r="M72" i="14"/>
  <c r="M73" i="14"/>
  <c r="M74" i="14"/>
  <c r="M75" i="14"/>
  <c r="M76" i="14"/>
  <c r="M77" i="14"/>
  <c r="M78" i="14"/>
  <c r="M79" i="14"/>
  <c r="M80" i="14"/>
  <c r="M81" i="14"/>
  <c r="M82" i="14"/>
  <c r="M83" i="14"/>
  <c r="M84" i="14"/>
  <c r="M86" i="14"/>
  <c r="M87" i="14"/>
  <c r="M88" i="14"/>
  <c r="M90" i="14"/>
  <c r="M91" i="14"/>
  <c r="M92" i="14"/>
  <c r="M93" i="14"/>
  <c r="M95" i="14"/>
  <c r="M96" i="14"/>
  <c r="M98" i="14"/>
  <c r="M99" i="14"/>
  <c r="M100" i="14"/>
  <c r="M101" i="14"/>
  <c r="K8" i="14"/>
  <c r="K11" i="14"/>
  <c r="K12" i="14"/>
  <c r="K13" i="14"/>
  <c r="K14" i="14"/>
  <c r="K15" i="14"/>
  <c r="K16" i="14"/>
  <c r="K17" i="14"/>
  <c r="K18" i="14"/>
  <c r="K19" i="14"/>
  <c r="K20" i="14"/>
  <c r="K23" i="14"/>
  <c r="K24" i="14"/>
  <c r="K25" i="14"/>
  <c r="K26" i="14"/>
  <c r="K27" i="14"/>
  <c r="K28" i="14"/>
  <c r="K29" i="14"/>
  <c r="K30" i="14"/>
  <c r="K31" i="14"/>
  <c r="K34" i="14"/>
  <c r="K35" i="14"/>
  <c r="K36" i="14"/>
  <c r="K38" i="14"/>
  <c r="K39" i="14"/>
  <c r="K40" i="14"/>
  <c r="K42" i="14"/>
  <c r="K43" i="14"/>
  <c r="K44" i="14"/>
  <c r="K45" i="14"/>
  <c r="K46" i="14"/>
  <c r="K47" i="14"/>
  <c r="K48" i="14"/>
  <c r="K49" i="14"/>
  <c r="K50" i="14"/>
  <c r="K52" i="14"/>
  <c r="K53" i="14"/>
  <c r="K54" i="14"/>
  <c r="K55" i="14"/>
  <c r="K56" i="14"/>
  <c r="K57" i="14"/>
  <c r="K58" i="14"/>
  <c r="K59" i="14"/>
  <c r="K60" i="14"/>
  <c r="K61" i="14"/>
  <c r="K62" i="14"/>
  <c r="K63" i="14"/>
  <c r="K64" i="14"/>
  <c r="K66" i="14"/>
  <c r="K67" i="14"/>
  <c r="K68" i="14"/>
  <c r="K69" i="14"/>
  <c r="K70" i="14"/>
  <c r="K71" i="14"/>
  <c r="K72" i="14"/>
  <c r="K73" i="14"/>
  <c r="K74" i="14"/>
  <c r="K75" i="14"/>
  <c r="K76" i="14"/>
  <c r="K77" i="14"/>
  <c r="K78" i="14"/>
  <c r="K79" i="14"/>
  <c r="K80" i="14"/>
  <c r="K81" i="14"/>
  <c r="K82" i="14"/>
  <c r="K83" i="14"/>
  <c r="K84" i="14"/>
  <c r="K86" i="14"/>
  <c r="K87" i="14"/>
  <c r="K88" i="14"/>
  <c r="K90" i="14"/>
  <c r="K91" i="14"/>
  <c r="K92" i="14"/>
  <c r="K93" i="14"/>
  <c r="U93" i="14" s="1"/>
  <c r="K95" i="14"/>
  <c r="K96" i="14"/>
  <c r="K98" i="14"/>
  <c r="K99" i="14"/>
  <c r="K100" i="14"/>
  <c r="K101" i="14"/>
  <c r="U101" i="14" s="1"/>
  <c r="I8" i="14"/>
  <c r="I11" i="14"/>
  <c r="I12" i="14"/>
  <c r="I13" i="14"/>
  <c r="I14" i="14"/>
  <c r="I15" i="14"/>
  <c r="I16" i="14"/>
  <c r="I17" i="14"/>
  <c r="T17" i="14" s="1"/>
  <c r="I18" i="14"/>
  <c r="I19" i="14"/>
  <c r="I20" i="14"/>
  <c r="I23" i="14"/>
  <c r="I24" i="14"/>
  <c r="I25" i="14"/>
  <c r="I26" i="14"/>
  <c r="I27" i="14"/>
  <c r="T27" i="14" s="1"/>
  <c r="I28" i="14"/>
  <c r="I29" i="14"/>
  <c r="I30" i="14"/>
  <c r="I31" i="14"/>
  <c r="I34" i="14"/>
  <c r="I35" i="14"/>
  <c r="I36" i="14"/>
  <c r="I38" i="14"/>
  <c r="T38" i="14" s="1"/>
  <c r="I39" i="14"/>
  <c r="I40" i="14"/>
  <c r="I42" i="14"/>
  <c r="I43" i="14"/>
  <c r="I44" i="14"/>
  <c r="I45" i="14"/>
  <c r="I46" i="14"/>
  <c r="I47" i="14"/>
  <c r="T47" i="14" s="1"/>
  <c r="I48" i="14"/>
  <c r="I49" i="14"/>
  <c r="I50" i="14"/>
  <c r="I52" i="14"/>
  <c r="I53" i="14"/>
  <c r="I54" i="14"/>
  <c r="I55" i="14"/>
  <c r="I56" i="14"/>
  <c r="T56" i="14" s="1"/>
  <c r="I57" i="14"/>
  <c r="I58" i="14"/>
  <c r="I59" i="14"/>
  <c r="I60" i="14"/>
  <c r="I61" i="14"/>
  <c r="I62" i="14"/>
  <c r="I63" i="14"/>
  <c r="I64" i="14"/>
  <c r="T64" i="14" s="1"/>
  <c r="I66" i="14"/>
  <c r="I67" i="14"/>
  <c r="I68" i="14"/>
  <c r="I69" i="14"/>
  <c r="I70" i="14"/>
  <c r="I71" i="14"/>
  <c r="I72" i="14"/>
  <c r="I73" i="14"/>
  <c r="I74" i="14"/>
  <c r="I75" i="14"/>
  <c r="I76" i="14"/>
  <c r="I77" i="14"/>
  <c r="I78" i="14"/>
  <c r="I79" i="14"/>
  <c r="I80" i="14"/>
  <c r="I81" i="14"/>
  <c r="I82" i="14"/>
  <c r="I83" i="14"/>
  <c r="I84" i="14"/>
  <c r="I86" i="14"/>
  <c r="I87" i="14"/>
  <c r="I88" i="14"/>
  <c r="I90" i="14"/>
  <c r="I91" i="14"/>
  <c r="I92" i="14"/>
  <c r="I93" i="14"/>
  <c r="I95" i="14"/>
  <c r="I96" i="14"/>
  <c r="I98" i="14"/>
  <c r="I99" i="14"/>
  <c r="I100" i="14"/>
  <c r="I101" i="14"/>
  <c r="S10" i="9"/>
  <c r="S11" i="9"/>
  <c r="S12" i="9"/>
  <c r="S13" i="9"/>
  <c r="S15" i="9"/>
  <c r="S16" i="9"/>
  <c r="S17" i="9"/>
  <c r="S20" i="9"/>
  <c r="S21" i="9"/>
  <c r="S22" i="9"/>
  <c r="S23" i="9"/>
  <c r="S24" i="9"/>
  <c r="S25" i="9"/>
  <c r="S26" i="9"/>
  <c r="S27" i="9"/>
  <c r="S28" i="9"/>
  <c r="S29" i="9"/>
  <c r="S30" i="9"/>
  <c r="S32" i="9"/>
  <c r="S33" i="9"/>
  <c r="S34" i="9"/>
  <c r="S35" i="9"/>
  <c r="S36" i="9"/>
  <c r="S37" i="9"/>
  <c r="S38" i="9"/>
  <c r="S40" i="9"/>
  <c r="S41" i="9"/>
  <c r="S42" i="9"/>
  <c r="S43" i="9"/>
  <c r="S44" i="9"/>
  <c r="S45" i="9"/>
  <c r="S47" i="9"/>
  <c r="S48" i="9"/>
  <c r="S49" i="9"/>
  <c r="S50" i="9"/>
  <c r="S51" i="9"/>
  <c r="S52" i="9"/>
  <c r="S53" i="9"/>
  <c r="S56" i="9"/>
  <c r="S57" i="9"/>
  <c r="S58" i="9"/>
  <c r="S59" i="9"/>
  <c r="S62" i="9"/>
  <c r="S63" i="9"/>
  <c r="S64" i="9"/>
  <c r="S65" i="9"/>
  <c r="S66" i="9"/>
  <c r="S67" i="9"/>
  <c r="S68" i="9"/>
  <c r="S69" i="9"/>
  <c r="S70" i="9"/>
  <c r="S71" i="9"/>
  <c r="S72" i="9"/>
  <c r="S73" i="9"/>
  <c r="S75" i="9"/>
  <c r="S76" i="9"/>
  <c r="S77" i="9"/>
  <c r="S78" i="9"/>
  <c r="S79" i="9"/>
  <c r="S80" i="9"/>
  <c r="S81" i="9"/>
  <c r="S82" i="9"/>
  <c r="S83" i="9"/>
  <c r="S84" i="9"/>
  <c r="S85" i="9"/>
  <c r="S86" i="9"/>
  <c r="S88" i="9"/>
  <c r="S89" i="9"/>
  <c r="S90" i="9"/>
  <c r="S91" i="9"/>
  <c r="S92" i="9"/>
  <c r="S93" i="9"/>
  <c r="S94" i="9"/>
  <c r="S95" i="9"/>
  <c r="S96" i="9"/>
  <c r="S97" i="9"/>
  <c r="S98" i="9"/>
  <c r="S99" i="9"/>
  <c r="S100" i="9"/>
  <c r="S101" i="9"/>
  <c r="S102" i="9"/>
  <c r="S104" i="9"/>
  <c r="S105" i="9"/>
  <c r="S106" i="9"/>
  <c r="S107" i="9"/>
  <c r="S108" i="9"/>
  <c r="S109" i="9"/>
  <c r="S110" i="9"/>
  <c r="S111" i="9"/>
  <c r="S112" i="9"/>
  <c r="S113" i="9"/>
  <c r="S114" i="9"/>
  <c r="S115" i="9"/>
  <c r="S116" i="9"/>
  <c r="S117" i="9"/>
  <c r="S118" i="9"/>
  <c r="S120" i="9"/>
  <c r="S121" i="9"/>
  <c r="S122" i="9"/>
  <c r="S123" i="9"/>
  <c r="S124" i="9"/>
  <c r="S125" i="9"/>
  <c r="S126" i="9"/>
  <c r="S127" i="9"/>
  <c r="S128" i="9"/>
  <c r="S129" i="9"/>
  <c r="S130" i="9"/>
  <c r="S131" i="9"/>
  <c r="S132" i="9"/>
  <c r="S133" i="9"/>
  <c r="S135" i="9"/>
  <c r="S136" i="9"/>
  <c r="S137" i="9"/>
  <c r="S138" i="9"/>
  <c r="S139" i="9"/>
  <c r="S140" i="9"/>
  <c r="S141" i="9"/>
  <c r="S142" i="9"/>
  <c r="S143" i="9"/>
  <c r="S144" i="9"/>
  <c r="S145" i="9"/>
  <c r="S146" i="9"/>
  <c r="S147" i="9"/>
  <c r="S148" i="9"/>
  <c r="S152" i="9"/>
  <c r="S153" i="9"/>
  <c r="S154" i="9"/>
  <c r="S155" i="9"/>
  <c r="S156" i="9"/>
  <c r="S157" i="9"/>
  <c r="S158" i="9"/>
  <c r="S159" i="9"/>
  <c r="S160" i="9"/>
  <c r="S161" i="9"/>
  <c r="S163" i="9"/>
  <c r="S164" i="9"/>
  <c r="S165" i="9"/>
  <c r="S166" i="9"/>
  <c r="S167" i="9"/>
  <c r="S168" i="9"/>
  <c r="S169" i="9"/>
  <c r="S170" i="9"/>
  <c r="S171" i="9"/>
  <c r="S172" i="9"/>
  <c r="S173" i="9"/>
  <c r="S174" i="9"/>
  <c r="S176" i="9"/>
  <c r="S177" i="9"/>
  <c r="S178" i="9"/>
  <c r="S179" i="9"/>
  <c r="S180" i="9"/>
  <c r="S181" i="9"/>
  <c r="S182" i="9"/>
  <c r="S183" i="9"/>
  <c r="S185" i="9"/>
  <c r="S186" i="9"/>
  <c r="S187" i="9"/>
  <c r="S188" i="9"/>
  <c r="S189" i="9"/>
  <c r="S190" i="9"/>
  <c r="S191" i="9"/>
  <c r="S192" i="9"/>
  <c r="S193" i="9"/>
  <c r="S195" i="9"/>
  <c r="S196" i="9"/>
  <c r="S197" i="9"/>
  <c r="S198" i="9"/>
  <c r="S199" i="9"/>
  <c r="S200" i="9"/>
  <c r="S201" i="9"/>
  <c r="S202" i="9"/>
  <c r="S203" i="9"/>
  <c r="S205" i="9"/>
  <c r="S206" i="9"/>
  <c r="S207" i="9"/>
  <c r="S208" i="9"/>
  <c r="S210" i="9"/>
  <c r="S211" i="9"/>
  <c r="S212" i="9"/>
  <c r="S213" i="9"/>
  <c r="S215" i="9"/>
  <c r="S216" i="9"/>
  <c r="S217" i="9"/>
  <c r="S219" i="9"/>
  <c r="S220" i="9"/>
  <c r="S221" i="9"/>
  <c r="S222" i="9"/>
  <c r="S223" i="9"/>
  <c r="S224" i="9"/>
  <c r="S225" i="9"/>
  <c r="S226" i="9"/>
  <c r="S228" i="9"/>
  <c r="S229" i="9"/>
  <c r="S231" i="9"/>
  <c r="S234" i="9"/>
  <c r="S236" i="9"/>
  <c r="S238" i="9"/>
  <c r="S239" i="9"/>
  <c r="S240" i="9"/>
  <c r="S241" i="9"/>
  <c r="S242" i="9"/>
  <c r="S243" i="9"/>
  <c r="S244" i="9"/>
  <c r="S246" i="9"/>
  <c r="S247" i="9"/>
  <c r="S248" i="9"/>
  <c r="S249" i="9"/>
  <c r="S250" i="9"/>
  <c r="S251" i="9"/>
  <c r="S252" i="9"/>
  <c r="S253" i="9"/>
  <c r="S254" i="9"/>
  <c r="S255" i="9"/>
  <c r="S256" i="9"/>
  <c r="S257" i="9"/>
  <c r="S258" i="9"/>
  <c r="S259" i="9"/>
  <c r="S261" i="9"/>
  <c r="S262" i="9"/>
  <c r="S264" i="9"/>
  <c r="S265" i="9"/>
  <c r="S266" i="9"/>
  <c r="S267" i="9"/>
  <c r="S268" i="9"/>
  <c r="S269" i="9"/>
  <c r="S270" i="9"/>
  <c r="S271" i="9"/>
  <c r="S272" i="9"/>
  <c r="S273" i="9"/>
  <c r="S274" i="9"/>
  <c r="S276" i="9"/>
  <c r="S277" i="9"/>
  <c r="S278" i="9"/>
  <c r="S279" i="9"/>
  <c r="Q10" i="9"/>
  <c r="Q11" i="9"/>
  <c r="Q12" i="9"/>
  <c r="Q13" i="9"/>
  <c r="Q15" i="9"/>
  <c r="Q16" i="9"/>
  <c r="Q17" i="9"/>
  <c r="Q20" i="9"/>
  <c r="Q21" i="9"/>
  <c r="Q22" i="9"/>
  <c r="Q23" i="9"/>
  <c r="Q24" i="9"/>
  <c r="Q25" i="9"/>
  <c r="Q26" i="9"/>
  <c r="Q27" i="9"/>
  <c r="Q28" i="9"/>
  <c r="Q29" i="9"/>
  <c r="Q30" i="9"/>
  <c r="Q32" i="9"/>
  <c r="Q33" i="9"/>
  <c r="Q34" i="9"/>
  <c r="Q35" i="9"/>
  <c r="Q36" i="9"/>
  <c r="Q37" i="9"/>
  <c r="Q38" i="9"/>
  <c r="Q40" i="9"/>
  <c r="Q41" i="9"/>
  <c r="Q42" i="9"/>
  <c r="Q43" i="9"/>
  <c r="Q44" i="9"/>
  <c r="Q45" i="9"/>
  <c r="Q47" i="9"/>
  <c r="Q48" i="9"/>
  <c r="Q49" i="9"/>
  <c r="Q50" i="9"/>
  <c r="Q51" i="9"/>
  <c r="Q52" i="9"/>
  <c r="Q53" i="9"/>
  <c r="Q56" i="9"/>
  <c r="Q57" i="9"/>
  <c r="Q58" i="9"/>
  <c r="Q59" i="9"/>
  <c r="Q62" i="9"/>
  <c r="Q63" i="9"/>
  <c r="Q64" i="9"/>
  <c r="Q65" i="9"/>
  <c r="Q66" i="9"/>
  <c r="Q67" i="9"/>
  <c r="Q68" i="9"/>
  <c r="Q69" i="9"/>
  <c r="Q70" i="9"/>
  <c r="Q71" i="9"/>
  <c r="Q72" i="9"/>
  <c r="Q73" i="9"/>
  <c r="Q75" i="9"/>
  <c r="Q76" i="9"/>
  <c r="Q77" i="9"/>
  <c r="Q78" i="9"/>
  <c r="Q79" i="9"/>
  <c r="Q80" i="9"/>
  <c r="Q81" i="9"/>
  <c r="Q82" i="9"/>
  <c r="Q83" i="9"/>
  <c r="Q84" i="9"/>
  <c r="Q85" i="9"/>
  <c r="Q86" i="9"/>
  <c r="Q88" i="9"/>
  <c r="Q89" i="9"/>
  <c r="Q90" i="9"/>
  <c r="Q91" i="9"/>
  <c r="Q92" i="9"/>
  <c r="Q93" i="9"/>
  <c r="Q94" i="9"/>
  <c r="Q95" i="9"/>
  <c r="Q96" i="9"/>
  <c r="Q97" i="9"/>
  <c r="Q98" i="9"/>
  <c r="Q99" i="9"/>
  <c r="Q100" i="9"/>
  <c r="Q101" i="9"/>
  <c r="Q102" i="9"/>
  <c r="Q104" i="9"/>
  <c r="Q105" i="9"/>
  <c r="Q106" i="9"/>
  <c r="Q107" i="9"/>
  <c r="Q108" i="9"/>
  <c r="Q109" i="9"/>
  <c r="Q110" i="9"/>
  <c r="Q111" i="9"/>
  <c r="Q112" i="9"/>
  <c r="Q113" i="9"/>
  <c r="Q114" i="9"/>
  <c r="Q115" i="9"/>
  <c r="Q116" i="9"/>
  <c r="Q117" i="9"/>
  <c r="Q118" i="9"/>
  <c r="Q120" i="9"/>
  <c r="Q121" i="9"/>
  <c r="Q122" i="9"/>
  <c r="Q123" i="9"/>
  <c r="Q124" i="9"/>
  <c r="Q125" i="9"/>
  <c r="Q126" i="9"/>
  <c r="Q127" i="9"/>
  <c r="Q128" i="9"/>
  <c r="Q129" i="9"/>
  <c r="Q130" i="9"/>
  <c r="Q131" i="9"/>
  <c r="Q132" i="9"/>
  <c r="Q133" i="9"/>
  <c r="Q135" i="9"/>
  <c r="Q136" i="9"/>
  <c r="Q137" i="9"/>
  <c r="Q138" i="9"/>
  <c r="Q139" i="9"/>
  <c r="Q140" i="9"/>
  <c r="Q141" i="9"/>
  <c r="Q142" i="9"/>
  <c r="Q143" i="9"/>
  <c r="Q144" i="9"/>
  <c r="Q145" i="9"/>
  <c r="Q146" i="9"/>
  <c r="Q147" i="9"/>
  <c r="Q148" i="9"/>
  <c r="Q152" i="9"/>
  <c r="Q153" i="9"/>
  <c r="Q154" i="9"/>
  <c r="Q155" i="9"/>
  <c r="Q156" i="9"/>
  <c r="Q157" i="9"/>
  <c r="Q158" i="9"/>
  <c r="Q159" i="9"/>
  <c r="Q160" i="9"/>
  <c r="Q161" i="9"/>
  <c r="Q163" i="9"/>
  <c r="Q164" i="9"/>
  <c r="Q165" i="9"/>
  <c r="Q166" i="9"/>
  <c r="Q167" i="9"/>
  <c r="Q168" i="9"/>
  <c r="Q169" i="9"/>
  <c r="Q170" i="9"/>
  <c r="Q171" i="9"/>
  <c r="Q172" i="9"/>
  <c r="Q173" i="9"/>
  <c r="Q174" i="9"/>
  <c r="Q176" i="9"/>
  <c r="Q177" i="9"/>
  <c r="Q178" i="9"/>
  <c r="Q179" i="9"/>
  <c r="Q180" i="9"/>
  <c r="Q181" i="9"/>
  <c r="Q182" i="9"/>
  <c r="Q183" i="9"/>
  <c r="Q185" i="9"/>
  <c r="Q186" i="9"/>
  <c r="Q187" i="9"/>
  <c r="Q188" i="9"/>
  <c r="Q189" i="9"/>
  <c r="Q190" i="9"/>
  <c r="Q191" i="9"/>
  <c r="Q192" i="9"/>
  <c r="Q193" i="9"/>
  <c r="Q195" i="9"/>
  <c r="Q196" i="9"/>
  <c r="Q197" i="9"/>
  <c r="Q198" i="9"/>
  <c r="Q199" i="9"/>
  <c r="Q200" i="9"/>
  <c r="Q201" i="9"/>
  <c r="Q202" i="9"/>
  <c r="Q203" i="9"/>
  <c r="Q205" i="9"/>
  <c r="Q206" i="9"/>
  <c r="Q207" i="9"/>
  <c r="Q208" i="9"/>
  <c r="Q210" i="9"/>
  <c r="Q211" i="9"/>
  <c r="Q212" i="9"/>
  <c r="Q213" i="9"/>
  <c r="Q215" i="9"/>
  <c r="Q216" i="9"/>
  <c r="Q217" i="9"/>
  <c r="Q219" i="9"/>
  <c r="Q220" i="9"/>
  <c r="Q221" i="9"/>
  <c r="Q222" i="9"/>
  <c r="Q223" i="9"/>
  <c r="Q224" i="9"/>
  <c r="Q225" i="9"/>
  <c r="Q226" i="9"/>
  <c r="Q228" i="9"/>
  <c r="Q229" i="9"/>
  <c r="Q231" i="9"/>
  <c r="Q234" i="9"/>
  <c r="Q236" i="9"/>
  <c r="Q238" i="9"/>
  <c r="Q239" i="9"/>
  <c r="Q240" i="9"/>
  <c r="Q241" i="9"/>
  <c r="Q242" i="9"/>
  <c r="Q243" i="9"/>
  <c r="Q244" i="9"/>
  <c r="Q246" i="9"/>
  <c r="Q247" i="9"/>
  <c r="Q248" i="9"/>
  <c r="Q249" i="9"/>
  <c r="Q250" i="9"/>
  <c r="Q251" i="9"/>
  <c r="Q252" i="9"/>
  <c r="Q253" i="9"/>
  <c r="Q254" i="9"/>
  <c r="Q255" i="9"/>
  <c r="Q256" i="9"/>
  <c r="Q257" i="9"/>
  <c r="Q258" i="9"/>
  <c r="Q259" i="9"/>
  <c r="Q261" i="9"/>
  <c r="Q262" i="9"/>
  <c r="Q264" i="9"/>
  <c r="Q265" i="9"/>
  <c r="Q266" i="9"/>
  <c r="Q267" i="9"/>
  <c r="Q268" i="9"/>
  <c r="Q269" i="9"/>
  <c r="Q270" i="9"/>
  <c r="Q271" i="9"/>
  <c r="Q272" i="9"/>
  <c r="Q273" i="9"/>
  <c r="Q274" i="9"/>
  <c r="Q276" i="9"/>
  <c r="Q277" i="9"/>
  <c r="Q278" i="9"/>
  <c r="Q279" i="9"/>
  <c r="O10" i="9"/>
  <c r="O11" i="9"/>
  <c r="O12" i="9"/>
  <c r="O13" i="9"/>
  <c r="O15" i="9"/>
  <c r="O16" i="9"/>
  <c r="O17" i="9"/>
  <c r="O20" i="9"/>
  <c r="O21" i="9"/>
  <c r="O22" i="9"/>
  <c r="O23" i="9"/>
  <c r="O24" i="9"/>
  <c r="O25" i="9"/>
  <c r="O26" i="9"/>
  <c r="O27" i="9"/>
  <c r="O28" i="9"/>
  <c r="O29" i="9"/>
  <c r="O30" i="9"/>
  <c r="O32" i="9"/>
  <c r="O33" i="9"/>
  <c r="O34" i="9"/>
  <c r="O35" i="9"/>
  <c r="O36" i="9"/>
  <c r="O37" i="9"/>
  <c r="O38" i="9"/>
  <c r="O40" i="9"/>
  <c r="O41" i="9"/>
  <c r="O42" i="9"/>
  <c r="O43" i="9"/>
  <c r="O44" i="9"/>
  <c r="O45" i="9"/>
  <c r="O47" i="9"/>
  <c r="O48" i="9"/>
  <c r="O49" i="9"/>
  <c r="O50" i="9"/>
  <c r="O51" i="9"/>
  <c r="O52" i="9"/>
  <c r="O53" i="9"/>
  <c r="O56" i="9"/>
  <c r="O57" i="9"/>
  <c r="O58" i="9"/>
  <c r="O59" i="9"/>
  <c r="O62" i="9"/>
  <c r="O63" i="9"/>
  <c r="O64" i="9"/>
  <c r="O65" i="9"/>
  <c r="O66" i="9"/>
  <c r="O67" i="9"/>
  <c r="O68" i="9"/>
  <c r="O69" i="9"/>
  <c r="O70" i="9"/>
  <c r="O71" i="9"/>
  <c r="O72" i="9"/>
  <c r="O73" i="9"/>
  <c r="O75" i="9"/>
  <c r="O76" i="9"/>
  <c r="O77" i="9"/>
  <c r="O78" i="9"/>
  <c r="O79" i="9"/>
  <c r="O80" i="9"/>
  <c r="O81" i="9"/>
  <c r="O82" i="9"/>
  <c r="O83" i="9"/>
  <c r="O84" i="9"/>
  <c r="O85" i="9"/>
  <c r="O86" i="9"/>
  <c r="O88" i="9"/>
  <c r="O89" i="9"/>
  <c r="O90" i="9"/>
  <c r="O91" i="9"/>
  <c r="O92" i="9"/>
  <c r="O93" i="9"/>
  <c r="O94" i="9"/>
  <c r="O95" i="9"/>
  <c r="O96" i="9"/>
  <c r="O97" i="9"/>
  <c r="O98" i="9"/>
  <c r="O99" i="9"/>
  <c r="O100" i="9"/>
  <c r="O101" i="9"/>
  <c r="O102" i="9"/>
  <c r="O104" i="9"/>
  <c r="O105" i="9"/>
  <c r="O106" i="9"/>
  <c r="O107" i="9"/>
  <c r="O108" i="9"/>
  <c r="O109" i="9"/>
  <c r="O110" i="9"/>
  <c r="O111" i="9"/>
  <c r="O112" i="9"/>
  <c r="O113" i="9"/>
  <c r="O114" i="9"/>
  <c r="O115" i="9"/>
  <c r="O116" i="9"/>
  <c r="O117" i="9"/>
  <c r="O118" i="9"/>
  <c r="O120" i="9"/>
  <c r="O121" i="9"/>
  <c r="O122" i="9"/>
  <c r="O123" i="9"/>
  <c r="O124" i="9"/>
  <c r="O125" i="9"/>
  <c r="O126" i="9"/>
  <c r="O127" i="9"/>
  <c r="O128" i="9"/>
  <c r="O129" i="9"/>
  <c r="O130" i="9"/>
  <c r="O131" i="9"/>
  <c r="O132" i="9"/>
  <c r="O133" i="9"/>
  <c r="O135" i="9"/>
  <c r="O136" i="9"/>
  <c r="O137" i="9"/>
  <c r="O138" i="9"/>
  <c r="O139" i="9"/>
  <c r="O140" i="9"/>
  <c r="O141" i="9"/>
  <c r="O142" i="9"/>
  <c r="O143" i="9"/>
  <c r="O144" i="9"/>
  <c r="O145" i="9"/>
  <c r="O146" i="9"/>
  <c r="O147" i="9"/>
  <c r="O148" i="9"/>
  <c r="O152" i="9"/>
  <c r="O153" i="9"/>
  <c r="O154" i="9"/>
  <c r="O155" i="9"/>
  <c r="O156" i="9"/>
  <c r="O157" i="9"/>
  <c r="O158" i="9"/>
  <c r="O159" i="9"/>
  <c r="O160" i="9"/>
  <c r="O161" i="9"/>
  <c r="O163" i="9"/>
  <c r="O164" i="9"/>
  <c r="O165" i="9"/>
  <c r="O166" i="9"/>
  <c r="O167" i="9"/>
  <c r="O168" i="9"/>
  <c r="O169" i="9"/>
  <c r="O170" i="9"/>
  <c r="O171" i="9"/>
  <c r="O172" i="9"/>
  <c r="O173" i="9"/>
  <c r="O174" i="9"/>
  <c r="O176" i="9"/>
  <c r="O177" i="9"/>
  <c r="O178" i="9"/>
  <c r="O179" i="9"/>
  <c r="O180" i="9"/>
  <c r="O181" i="9"/>
  <c r="O182" i="9"/>
  <c r="O183" i="9"/>
  <c r="O185" i="9"/>
  <c r="O186" i="9"/>
  <c r="O187" i="9"/>
  <c r="O188" i="9"/>
  <c r="O189" i="9"/>
  <c r="O190" i="9"/>
  <c r="O191" i="9"/>
  <c r="O192" i="9"/>
  <c r="O193" i="9"/>
  <c r="O195" i="9"/>
  <c r="O196" i="9"/>
  <c r="O197" i="9"/>
  <c r="O198" i="9"/>
  <c r="O199" i="9"/>
  <c r="O200" i="9"/>
  <c r="O201" i="9"/>
  <c r="O202" i="9"/>
  <c r="O203" i="9"/>
  <c r="O205" i="9"/>
  <c r="O206" i="9"/>
  <c r="O207" i="9"/>
  <c r="O208" i="9"/>
  <c r="O210" i="9"/>
  <c r="O211" i="9"/>
  <c r="O212" i="9"/>
  <c r="O213" i="9"/>
  <c r="O215" i="9"/>
  <c r="O216" i="9"/>
  <c r="O217" i="9"/>
  <c r="O219" i="9"/>
  <c r="O220" i="9"/>
  <c r="O221" i="9"/>
  <c r="O222" i="9"/>
  <c r="O223" i="9"/>
  <c r="O224" i="9"/>
  <c r="O225" i="9"/>
  <c r="O226" i="9"/>
  <c r="O228" i="9"/>
  <c r="O229" i="9"/>
  <c r="O231" i="9"/>
  <c r="O234" i="9"/>
  <c r="O236" i="9"/>
  <c r="O238" i="9"/>
  <c r="O239" i="9"/>
  <c r="O240" i="9"/>
  <c r="O241" i="9"/>
  <c r="O242" i="9"/>
  <c r="O243" i="9"/>
  <c r="O244" i="9"/>
  <c r="O246" i="9"/>
  <c r="O247" i="9"/>
  <c r="O248" i="9"/>
  <c r="O249" i="9"/>
  <c r="O250" i="9"/>
  <c r="O251" i="9"/>
  <c r="O252" i="9"/>
  <c r="O253" i="9"/>
  <c r="O254" i="9"/>
  <c r="O255" i="9"/>
  <c r="O256" i="9"/>
  <c r="O257" i="9"/>
  <c r="O258" i="9"/>
  <c r="O259" i="9"/>
  <c r="O261" i="9"/>
  <c r="O262" i="9"/>
  <c r="O264" i="9"/>
  <c r="O265" i="9"/>
  <c r="O266" i="9"/>
  <c r="O267" i="9"/>
  <c r="O268" i="9"/>
  <c r="O269" i="9"/>
  <c r="O270" i="9"/>
  <c r="O271" i="9"/>
  <c r="O272" i="9"/>
  <c r="O273" i="9"/>
  <c r="O274" i="9"/>
  <c r="O276" i="9"/>
  <c r="O277" i="9"/>
  <c r="O278" i="9"/>
  <c r="O279" i="9"/>
  <c r="M10" i="9"/>
  <c r="M11" i="9"/>
  <c r="M12" i="9"/>
  <c r="M13" i="9"/>
  <c r="M15" i="9"/>
  <c r="M16" i="9"/>
  <c r="M17" i="9"/>
  <c r="M20" i="9"/>
  <c r="M21" i="9"/>
  <c r="M22" i="9"/>
  <c r="M23" i="9"/>
  <c r="M24" i="9"/>
  <c r="M25" i="9"/>
  <c r="M26" i="9"/>
  <c r="M27" i="9"/>
  <c r="M28" i="9"/>
  <c r="M29" i="9"/>
  <c r="M30" i="9"/>
  <c r="M32" i="9"/>
  <c r="M33" i="9"/>
  <c r="M34" i="9"/>
  <c r="M35" i="9"/>
  <c r="M36" i="9"/>
  <c r="M37" i="9"/>
  <c r="M38" i="9"/>
  <c r="M40" i="9"/>
  <c r="M41" i="9"/>
  <c r="M42" i="9"/>
  <c r="M43" i="9"/>
  <c r="M44" i="9"/>
  <c r="M45" i="9"/>
  <c r="M47" i="9"/>
  <c r="M48" i="9"/>
  <c r="M49" i="9"/>
  <c r="M50" i="9"/>
  <c r="M51" i="9"/>
  <c r="M52" i="9"/>
  <c r="M53" i="9"/>
  <c r="M56" i="9"/>
  <c r="M57" i="9"/>
  <c r="M58" i="9"/>
  <c r="M59" i="9"/>
  <c r="M62" i="9"/>
  <c r="M63" i="9"/>
  <c r="M64" i="9"/>
  <c r="M65" i="9"/>
  <c r="M66" i="9"/>
  <c r="M67" i="9"/>
  <c r="M68" i="9"/>
  <c r="M69" i="9"/>
  <c r="M70" i="9"/>
  <c r="M71" i="9"/>
  <c r="M72" i="9"/>
  <c r="M73" i="9"/>
  <c r="M75" i="9"/>
  <c r="M76" i="9"/>
  <c r="M77" i="9"/>
  <c r="M78" i="9"/>
  <c r="M79" i="9"/>
  <c r="M80" i="9"/>
  <c r="M81" i="9"/>
  <c r="M82" i="9"/>
  <c r="M83" i="9"/>
  <c r="M84" i="9"/>
  <c r="M85" i="9"/>
  <c r="M86" i="9"/>
  <c r="M88" i="9"/>
  <c r="M89" i="9"/>
  <c r="M90" i="9"/>
  <c r="M91" i="9"/>
  <c r="M92" i="9"/>
  <c r="M93" i="9"/>
  <c r="M94" i="9"/>
  <c r="M95" i="9"/>
  <c r="M96" i="9"/>
  <c r="M97" i="9"/>
  <c r="M98" i="9"/>
  <c r="M99" i="9"/>
  <c r="M100" i="9"/>
  <c r="M101" i="9"/>
  <c r="M102" i="9"/>
  <c r="M104" i="9"/>
  <c r="M105" i="9"/>
  <c r="M106" i="9"/>
  <c r="M107" i="9"/>
  <c r="M108" i="9"/>
  <c r="M109" i="9"/>
  <c r="M110" i="9"/>
  <c r="M111" i="9"/>
  <c r="M112" i="9"/>
  <c r="M113" i="9"/>
  <c r="M114" i="9"/>
  <c r="M115" i="9"/>
  <c r="M116" i="9"/>
  <c r="M117" i="9"/>
  <c r="M118" i="9"/>
  <c r="M120" i="9"/>
  <c r="M121" i="9"/>
  <c r="M122" i="9"/>
  <c r="M123" i="9"/>
  <c r="M124" i="9"/>
  <c r="M125" i="9"/>
  <c r="M126" i="9"/>
  <c r="M127" i="9"/>
  <c r="M128" i="9"/>
  <c r="M129" i="9"/>
  <c r="M130" i="9"/>
  <c r="M131" i="9"/>
  <c r="M132" i="9"/>
  <c r="M133" i="9"/>
  <c r="M135" i="9"/>
  <c r="M136" i="9"/>
  <c r="M137" i="9"/>
  <c r="M138" i="9"/>
  <c r="M139" i="9"/>
  <c r="M140" i="9"/>
  <c r="M141" i="9"/>
  <c r="M142" i="9"/>
  <c r="M143" i="9"/>
  <c r="M144" i="9"/>
  <c r="M145" i="9"/>
  <c r="M146" i="9"/>
  <c r="M147" i="9"/>
  <c r="M148" i="9"/>
  <c r="M152" i="9"/>
  <c r="M153" i="9"/>
  <c r="M154" i="9"/>
  <c r="M155" i="9"/>
  <c r="M156" i="9"/>
  <c r="M157" i="9"/>
  <c r="M158" i="9"/>
  <c r="M159" i="9"/>
  <c r="M160" i="9"/>
  <c r="M161" i="9"/>
  <c r="M163" i="9"/>
  <c r="M164" i="9"/>
  <c r="M165" i="9"/>
  <c r="M166" i="9"/>
  <c r="M167" i="9"/>
  <c r="M168" i="9"/>
  <c r="M169" i="9"/>
  <c r="M170" i="9"/>
  <c r="M171" i="9"/>
  <c r="M172" i="9"/>
  <c r="M173" i="9"/>
  <c r="M174" i="9"/>
  <c r="M176" i="9"/>
  <c r="M177" i="9"/>
  <c r="M178" i="9"/>
  <c r="M179" i="9"/>
  <c r="M180" i="9"/>
  <c r="M181" i="9"/>
  <c r="M182" i="9"/>
  <c r="M183" i="9"/>
  <c r="M185" i="9"/>
  <c r="M186" i="9"/>
  <c r="M187" i="9"/>
  <c r="M188" i="9"/>
  <c r="M189" i="9"/>
  <c r="M190" i="9"/>
  <c r="M191" i="9"/>
  <c r="M192" i="9"/>
  <c r="M193" i="9"/>
  <c r="M195" i="9"/>
  <c r="M196" i="9"/>
  <c r="M197" i="9"/>
  <c r="M198" i="9"/>
  <c r="M199" i="9"/>
  <c r="M200" i="9"/>
  <c r="M201" i="9"/>
  <c r="M202" i="9"/>
  <c r="M203" i="9"/>
  <c r="M205" i="9"/>
  <c r="M206" i="9"/>
  <c r="M207" i="9"/>
  <c r="M208" i="9"/>
  <c r="M210" i="9"/>
  <c r="M211" i="9"/>
  <c r="M212" i="9"/>
  <c r="M213" i="9"/>
  <c r="M215" i="9"/>
  <c r="M216" i="9"/>
  <c r="M217" i="9"/>
  <c r="M219" i="9"/>
  <c r="M220" i="9"/>
  <c r="M221" i="9"/>
  <c r="M222" i="9"/>
  <c r="M223" i="9"/>
  <c r="M224" i="9"/>
  <c r="M225" i="9"/>
  <c r="M226" i="9"/>
  <c r="M228" i="9"/>
  <c r="M229" i="9"/>
  <c r="M231" i="9"/>
  <c r="M234" i="9"/>
  <c r="M236" i="9"/>
  <c r="M238" i="9"/>
  <c r="M239" i="9"/>
  <c r="M240" i="9"/>
  <c r="M241" i="9"/>
  <c r="M242" i="9"/>
  <c r="M243" i="9"/>
  <c r="M244" i="9"/>
  <c r="M246" i="9"/>
  <c r="M247" i="9"/>
  <c r="M248" i="9"/>
  <c r="M249" i="9"/>
  <c r="M250" i="9"/>
  <c r="M251" i="9"/>
  <c r="M252" i="9"/>
  <c r="M253" i="9"/>
  <c r="M254" i="9"/>
  <c r="M255" i="9"/>
  <c r="M256" i="9"/>
  <c r="M257" i="9"/>
  <c r="M258" i="9"/>
  <c r="M259" i="9"/>
  <c r="M261" i="9"/>
  <c r="M262" i="9"/>
  <c r="M264" i="9"/>
  <c r="M265" i="9"/>
  <c r="M266" i="9"/>
  <c r="M267" i="9"/>
  <c r="M268" i="9"/>
  <c r="M269" i="9"/>
  <c r="M270" i="9"/>
  <c r="M271" i="9"/>
  <c r="M272" i="9"/>
  <c r="M273" i="9"/>
  <c r="M274" i="9"/>
  <c r="M276" i="9"/>
  <c r="M277" i="9"/>
  <c r="M278" i="9"/>
  <c r="M279" i="9"/>
  <c r="K10" i="9"/>
  <c r="K11" i="9"/>
  <c r="K12" i="9"/>
  <c r="K13" i="9"/>
  <c r="K15" i="9"/>
  <c r="K16" i="9"/>
  <c r="K17" i="9"/>
  <c r="K20" i="9"/>
  <c r="K21" i="9"/>
  <c r="K22" i="9"/>
  <c r="K23" i="9"/>
  <c r="K24" i="9"/>
  <c r="K25" i="9"/>
  <c r="K26" i="9"/>
  <c r="K27" i="9"/>
  <c r="K28" i="9"/>
  <c r="K29" i="9"/>
  <c r="K30" i="9"/>
  <c r="K32" i="9"/>
  <c r="K33" i="9"/>
  <c r="K34" i="9"/>
  <c r="K35" i="9"/>
  <c r="K36" i="9"/>
  <c r="K37" i="9"/>
  <c r="K38" i="9"/>
  <c r="K40" i="9"/>
  <c r="K41" i="9"/>
  <c r="K42" i="9"/>
  <c r="K43" i="9"/>
  <c r="K44" i="9"/>
  <c r="K45" i="9"/>
  <c r="K47" i="9"/>
  <c r="K48" i="9"/>
  <c r="K49" i="9"/>
  <c r="K50" i="9"/>
  <c r="K51" i="9"/>
  <c r="K52" i="9"/>
  <c r="K53" i="9"/>
  <c r="K56" i="9"/>
  <c r="K57" i="9"/>
  <c r="K58" i="9"/>
  <c r="K59" i="9"/>
  <c r="K62" i="9"/>
  <c r="K63" i="9"/>
  <c r="K64" i="9"/>
  <c r="K65" i="9"/>
  <c r="K66" i="9"/>
  <c r="K67" i="9"/>
  <c r="K68" i="9"/>
  <c r="K69" i="9"/>
  <c r="K70" i="9"/>
  <c r="K71" i="9"/>
  <c r="K72" i="9"/>
  <c r="K73" i="9"/>
  <c r="K75" i="9"/>
  <c r="K76" i="9"/>
  <c r="K77" i="9"/>
  <c r="K78" i="9"/>
  <c r="K79" i="9"/>
  <c r="K80" i="9"/>
  <c r="K81" i="9"/>
  <c r="K82" i="9"/>
  <c r="K83" i="9"/>
  <c r="K84" i="9"/>
  <c r="K85" i="9"/>
  <c r="K86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52" i="9"/>
  <c r="K153" i="9"/>
  <c r="K154" i="9"/>
  <c r="K155" i="9"/>
  <c r="K156" i="9"/>
  <c r="K157" i="9"/>
  <c r="K158" i="9"/>
  <c r="K159" i="9"/>
  <c r="K160" i="9"/>
  <c r="K161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6" i="9"/>
  <c r="K177" i="9"/>
  <c r="K178" i="9"/>
  <c r="K179" i="9"/>
  <c r="K180" i="9"/>
  <c r="K181" i="9"/>
  <c r="K182" i="9"/>
  <c r="K183" i="9"/>
  <c r="K185" i="9"/>
  <c r="K186" i="9"/>
  <c r="K187" i="9"/>
  <c r="K188" i="9"/>
  <c r="K189" i="9"/>
  <c r="K190" i="9"/>
  <c r="K191" i="9"/>
  <c r="K192" i="9"/>
  <c r="K193" i="9"/>
  <c r="K195" i="9"/>
  <c r="K196" i="9"/>
  <c r="K197" i="9"/>
  <c r="K198" i="9"/>
  <c r="K199" i="9"/>
  <c r="K200" i="9"/>
  <c r="K201" i="9"/>
  <c r="K202" i="9"/>
  <c r="K203" i="9"/>
  <c r="K205" i="9"/>
  <c r="K206" i="9"/>
  <c r="K207" i="9"/>
  <c r="K208" i="9"/>
  <c r="K210" i="9"/>
  <c r="K211" i="9"/>
  <c r="K212" i="9"/>
  <c r="K213" i="9"/>
  <c r="K215" i="9"/>
  <c r="K216" i="9"/>
  <c r="K217" i="9"/>
  <c r="K219" i="9"/>
  <c r="K220" i="9"/>
  <c r="K221" i="9"/>
  <c r="K222" i="9"/>
  <c r="K223" i="9"/>
  <c r="K224" i="9"/>
  <c r="K225" i="9"/>
  <c r="K226" i="9"/>
  <c r="K228" i="9"/>
  <c r="K229" i="9"/>
  <c r="K231" i="9"/>
  <c r="K234" i="9"/>
  <c r="K236" i="9"/>
  <c r="K238" i="9"/>
  <c r="K239" i="9"/>
  <c r="K240" i="9"/>
  <c r="K241" i="9"/>
  <c r="K242" i="9"/>
  <c r="K243" i="9"/>
  <c r="K244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1" i="9"/>
  <c r="K262" i="9"/>
  <c r="K264" i="9"/>
  <c r="K265" i="9"/>
  <c r="K266" i="9"/>
  <c r="K267" i="9"/>
  <c r="K268" i="9"/>
  <c r="K269" i="9"/>
  <c r="K270" i="9"/>
  <c r="K271" i="9"/>
  <c r="K272" i="9"/>
  <c r="K273" i="9"/>
  <c r="K274" i="9"/>
  <c r="K276" i="9"/>
  <c r="K277" i="9"/>
  <c r="K278" i="9"/>
  <c r="K279" i="9"/>
  <c r="I15" i="9"/>
  <c r="I16" i="9"/>
  <c r="I17" i="9"/>
  <c r="I20" i="9"/>
  <c r="I21" i="9"/>
  <c r="I22" i="9"/>
  <c r="I23" i="9"/>
  <c r="I24" i="9"/>
  <c r="I25" i="9"/>
  <c r="I26" i="9"/>
  <c r="I27" i="9"/>
  <c r="I28" i="9"/>
  <c r="I29" i="9"/>
  <c r="I30" i="9"/>
  <c r="I32" i="9"/>
  <c r="I33" i="9"/>
  <c r="I34" i="9"/>
  <c r="I35" i="9"/>
  <c r="I36" i="9"/>
  <c r="I37" i="9"/>
  <c r="I38" i="9"/>
  <c r="I40" i="9"/>
  <c r="I41" i="9"/>
  <c r="I42" i="9"/>
  <c r="I43" i="9"/>
  <c r="I44" i="9"/>
  <c r="I45" i="9"/>
  <c r="I47" i="9"/>
  <c r="I48" i="9"/>
  <c r="I49" i="9"/>
  <c r="I50" i="9"/>
  <c r="I51" i="9"/>
  <c r="I52" i="9"/>
  <c r="I53" i="9"/>
  <c r="I56" i="9"/>
  <c r="I57" i="9"/>
  <c r="I58" i="9"/>
  <c r="I59" i="9"/>
  <c r="I62" i="9"/>
  <c r="I63" i="9"/>
  <c r="I64" i="9"/>
  <c r="I65" i="9"/>
  <c r="I66" i="9"/>
  <c r="I67" i="9"/>
  <c r="I68" i="9"/>
  <c r="I69" i="9"/>
  <c r="I70" i="9"/>
  <c r="I71" i="9"/>
  <c r="I72" i="9"/>
  <c r="I73" i="9"/>
  <c r="I75" i="9"/>
  <c r="I76" i="9"/>
  <c r="I77" i="9"/>
  <c r="I78" i="9"/>
  <c r="I79" i="9"/>
  <c r="I80" i="9"/>
  <c r="I81" i="9"/>
  <c r="I82" i="9"/>
  <c r="I83" i="9"/>
  <c r="I84" i="9"/>
  <c r="I85" i="9"/>
  <c r="I86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52" i="9"/>
  <c r="I153" i="9"/>
  <c r="I154" i="9"/>
  <c r="I155" i="9"/>
  <c r="I156" i="9"/>
  <c r="I157" i="9"/>
  <c r="I158" i="9"/>
  <c r="I159" i="9"/>
  <c r="I160" i="9"/>
  <c r="I161" i="9"/>
  <c r="I163" i="9"/>
  <c r="I164" i="9"/>
  <c r="I165" i="9"/>
  <c r="I166" i="9"/>
  <c r="I167" i="9"/>
  <c r="I168" i="9"/>
  <c r="I169" i="9"/>
  <c r="I170" i="9"/>
  <c r="I171" i="9"/>
  <c r="I172" i="9"/>
  <c r="I173" i="9"/>
  <c r="I174" i="9"/>
  <c r="I176" i="9"/>
  <c r="I177" i="9"/>
  <c r="I178" i="9"/>
  <c r="I179" i="9"/>
  <c r="I180" i="9"/>
  <c r="I181" i="9"/>
  <c r="I182" i="9"/>
  <c r="I183" i="9"/>
  <c r="I185" i="9"/>
  <c r="I186" i="9"/>
  <c r="I187" i="9"/>
  <c r="I188" i="9"/>
  <c r="I189" i="9"/>
  <c r="I190" i="9"/>
  <c r="I191" i="9"/>
  <c r="I192" i="9"/>
  <c r="I193" i="9"/>
  <c r="I195" i="9"/>
  <c r="I196" i="9"/>
  <c r="I197" i="9"/>
  <c r="I198" i="9"/>
  <c r="I199" i="9"/>
  <c r="I200" i="9"/>
  <c r="I201" i="9"/>
  <c r="I202" i="9"/>
  <c r="I203" i="9"/>
  <c r="I205" i="9"/>
  <c r="I206" i="9"/>
  <c r="I207" i="9"/>
  <c r="I208" i="9"/>
  <c r="I210" i="9"/>
  <c r="I211" i="9"/>
  <c r="I212" i="9"/>
  <c r="I213" i="9"/>
  <c r="I215" i="9"/>
  <c r="I216" i="9"/>
  <c r="T216" i="9" s="1"/>
  <c r="I217" i="9"/>
  <c r="I219" i="9"/>
  <c r="I220" i="9"/>
  <c r="I221" i="9"/>
  <c r="I222" i="9"/>
  <c r="I223" i="9"/>
  <c r="I224" i="9"/>
  <c r="I225" i="9"/>
  <c r="I226" i="9"/>
  <c r="I228" i="9"/>
  <c r="I229" i="9"/>
  <c r="I231" i="9"/>
  <c r="I234" i="9"/>
  <c r="I236" i="9"/>
  <c r="I238" i="9"/>
  <c r="T238" i="9" s="1"/>
  <c r="I239" i="9"/>
  <c r="I240" i="9"/>
  <c r="I241" i="9"/>
  <c r="I242" i="9"/>
  <c r="I243" i="9"/>
  <c r="I244" i="9"/>
  <c r="I246" i="9"/>
  <c r="I247" i="9"/>
  <c r="T247" i="9" s="1"/>
  <c r="I248" i="9"/>
  <c r="I249" i="9"/>
  <c r="I250" i="9"/>
  <c r="I251" i="9"/>
  <c r="I252" i="9"/>
  <c r="I253" i="9"/>
  <c r="I254" i="9"/>
  <c r="I255" i="9"/>
  <c r="T255" i="9" s="1"/>
  <c r="I256" i="9"/>
  <c r="I257" i="9"/>
  <c r="I258" i="9"/>
  <c r="I259" i="9"/>
  <c r="I261" i="9"/>
  <c r="I262" i="9"/>
  <c r="I264" i="9"/>
  <c r="I265" i="9"/>
  <c r="T265" i="9" s="1"/>
  <c r="I266" i="9"/>
  <c r="I267" i="9"/>
  <c r="I268" i="9"/>
  <c r="I269" i="9"/>
  <c r="I270" i="9"/>
  <c r="I271" i="9"/>
  <c r="I272" i="9"/>
  <c r="I273" i="9"/>
  <c r="T273" i="9" s="1"/>
  <c r="I274" i="9"/>
  <c r="I276" i="9"/>
  <c r="I277" i="9"/>
  <c r="I278" i="9"/>
  <c r="I279" i="9"/>
  <c r="I10" i="9"/>
  <c r="I11" i="9"/>
  <c r="I12" i="9"/>
  <c r="I13" i="9"/>
  <c r="S6" i="23"/>
  <c r="S172" i="23" s="1"/>
  <c r="Q6" i="23"/>
  <c r="Q172" i="23" s="1"/>
  <c r="O6" i="23"/>
  <c r="O172" i="23" s="1"/>
  <c r="M6" i="23"/>
  <c r="M172" i="23" s="1"/>
  <c r="K6" i="23"/>
  <c r="K172" i="23" s="1"/>
  <c r="I6" i="23"/>
  <c r="S6" i="19"/>
  <c r="Q6" i="19"/>
  <c r="O6" i="19"/>
  <c r="M6" i="19"/>
  <c r="K6" i="19"/>
  <c r="I6" i="19"/>
  <c r="S6" i="14"/>
  <c r="Q6" i="14"/>
  <c r="O6" i="14"/>
  <c r="M6" i="14"/>
  <c r="K6" i="14"/>
  <c r="I6" i="14"/>
  <c r="S9" i="9"/>
  <c r="Q9" i="9"/>
  <c r="O9" i="9"/>
  <c r="M9" i="9"/>
  <c r="K9" i="9"/>
  <c r="I9" i="9"/>
  <c r="T10" i="3"/>
  <c r="T11" i="3"/>
  <c r="T12" i="3"/>
  <c r="T13" i="3"/>
  <c r="T15" i="3"/>
  <c r="T16" i="3"/>
  <c r="T17" i="3"/>
  <c r="T20" i="3"/>
  <c r="T21" i="3"/>
  <c r="T22" i="3"/>
  <c r="T23" i="3"/>
  <c r="T24" i="3"/>
  <c r="T25" i="3"/>
  <c r="T26" i="3"/>
  <c r="T27" i="3"/>
  <c r="T28" i="3"/>
  <c r="T29" i="3"/>
  <c r="T30" i="3"/>
  <c r="T32" i="3"/>
  <c r="T33" i="3"/>
  <c r="T34" i="3"/>
  <c r="T35" i="3"/>
  <c r="T36" i="3"/>
  <c r="T37" i="3"/>
  <c r="T38" i="3"/>
  <c r="T39" i="3"/>
  <c r="T40" i="3"/>
  <c r="T41" i="3"/>
  <c r="T42" i="3"/>
  <c r="T44" i="3"/>
  <c r="T45" i="3"/>
  <c r="T46" i="3"/>
  <c r="T47" i="3"/>
  <c r="T48" i="3"/>
  <c r="T49" i="3"/>
  <c r="T51" i="3"/>
  <c r="T52" i="3"/>
  <c r="T53" i="3"/>
  <c r="T56" i="3"/>
  <c r="T57" i="3"/>
  <c r="T58" i="3"/>
  <c r="T59" i="3"/>
  <c r="T60" i="3"/>
  <c r="T61" i="3"/>
  <c r="T62" i="3"/>
  <c r="T63" i="3"/>
  <c r="T64" i="3"/>
  <c r="T65" i="3"/>
  <c r="T66" i="3"/>
  <c r="T67" i="3"/>
  <c r="T69" i="3"/>
  <c r="T70" i="3"/>
  <c r="T71" i="3"/>
  <c r="T72" i="3"/>
  <c r="T73" i="3"/>
  <c r="T74" i="3"/>
  <c r="T75" i="3"/>
  <c r="T76" i="3"/>
  <c r="T77" i="3"/>
  <c r="T78" i="3"/>
  <c r="T79" i="3"/>
  <c r="T80" i="3"/>
  <c r="T81" i="3"/>
  <c r="T82" i="3"/>
  <c r="T83" i="3"/>
  <c r="T84" i="3"/>
  <c r="T85" i="3"/>
  <c r="T86" i="3"/>
  <c r="T87" i="3"/>
  <c r="T88" i="3"/>
  <c r="T89" i="3"/>
  <c r="T90" i="3"/>
  <c r="T91" i="3"/>
  <c r="T92" i="3"/>
  <c r="T93" i="3"/>
  <c r="T94" i="3"/>
  <c r="T95" i="3"/>
  <c r="T97" i="3"/>
  <c r="T98" i="3"/>
  <c r="T99" i="3"/>
  <c r="T100" i="3"/>
  <c r="T101" i="3"/>
  <c r="T102" i="3"/>
  <c r="T103" i="3"/>
  <c r="T104" i="3"/>
  <c r="T105" i="3"/>
  <c r="T106" i="3"/>
  <c r="T107" i="3"/>
  <c r="T108" i="3"/>
  <c r="T109" i="3"/>
  <c r="T110" i="3"/>
  <c r="T113" i="3"/>
  <c r="T114" i="3"/>
  <c r="T115" i="3"/>
  <c r="T116" i="3"/>
  <c r="T117" i="3"/>
  <c r="T118" i="3"/>
  <c r="T119" i="3"/>
  <c r="T120" i="3"/>
  <c r="T121" i="3"/>
  <c r="T122" i="3"/>
  <c r="T123" i="3"/>
  <c r="T125" i="3"/>
  <c r="T126" i="3"/>
  <c r="T127" i="3"/>
  <c r="T128" i="3"/>
  <c r="T129" i="3"/>
  <c r="T130" i="3"/>
  <c r="T131" i="3"/>
  <c r="T132" i="3"/>
  <c r="T133" i="3"/>
  <c r="T134" i="3"/>
  <c r="T135" i="3"/>
  <c r="T136" i="3"/>
  <c r="T138" i="3"/>
  <c r="T139" i="3"/>
  <c r="T140" i="3"/>
  <c r="T141" i="3"/>
  <c r="T142" i="3"/>
  <c r="T143" i="3"/>
  <c r="T144" i="3"/>
  <c r="T145" i="3"/>
  <c r="T146" i="3"/>
  <c r="T147" i="3"/>
  <c r="T148" i="3"/>
  <c r="T149" i="3"/>
  <c r="T151" i="3"/>
  <c r="T152" i="3"/>
  <c r="T153" i="3"/>
  <c r="T154" i="3"/>
  <c r="T155" i="3"/>
  <c r="T156" i="3"/>
  <c r="T157" i="3"/>
  <c r="T158" i="3"/>
  <c r="T159" i="3"/>
  <c r="T160" i="3"/>
  <c r="T161" i="3"/>
  <c r="T162" i="3"/>
  <c r="T164" i="3"/>
  <c r="T165" i="3"/>
  <c r="T166" i="3"/>
  <c r="T167" i="3"/>
  <c r="T168" i="3"/>
  <c r="T169" i="3"/>
  <c r="T170" i="3"/>
  <c r="T171" i="3"/>
  <c r="T173" i="3"/>
  <c r="T174" i="3"/>
  <c r="T175" i="3"/>
  <c r="T176" i="3"/>
  <c r="T177" i="3"/>
  <c r="T178" i="3"/>
  <c r="T179" i="3"/>
  <c r="T180" i="3"/>
  <c r="T181" i="3"/>
  <c r="T182" i="3"/>
  <c r="T184" i="3"/>
  <c r="T185" i="3"/>
  <c r="T186" i="3"/>
  <c r="T187" i="3"/>
  <c r="T188" i="3"/>
  <c r="T189" i="3"/>
  <c r="T190" i="3"/>
  <c r="T191" i="3"/>
  <c r="T192" i="3"/>
  <c r="T193" i="3"/>
  <c r="T195" i="3"/>
  <c r="T196" i="3"/>
  <c r="T197" i="3"/>
  <c r="T198" i="3"/>
  <c r="T200" i="3"/>
  <c r="T201" i="3"/>
  <c r="T202" i="3"/>
  <c r="T204" i="3"/>
  <c r="T205" i="3"/>
  <c r="T206" i="3"/>
  <c r="T207" i="3"/>
  <c r="T208" i="3"/>
  <c r="T209" i="3"/>
  <c r="T210" i="3"/>
  <c r="T211" i="3"/>
  <c r="T213" i="3"/>
  <c r="T214" i="3"/>
  <c r="T216" i="3"/>
  <c r="T217" i="3"/>
  <c r="T218" i="3"/>
  <c r="T219" i="3"/>
  <c r="T220" i="3"/>
  <c r="T221" i="3"/>
  <c r="T222" i="3"/>
  <c r="T223" i="3"/>
  <c r="T224" i="3"/>
  <c r="T225" i="3"/>
  <c r="T227" i="3"/>
  <c r="T228" i="3"/>
  <c r="T229" i="3"/>
  <c r="T230" i="3"/>
  <c r="T231" i="3"/>
  <c r="T232" i="3"/>
  <c r="T233" i="3"/>
  <c r="T234" i="3"/>
  <c r="T235" i="3"/>
  <c r="T236" i="3"/>
  <c r="T237" i="3"/>
  <c r="T238" i="3"/>
  <c r="T239" i="3"/>
  <c r="T240" i="3"/>
  <c r="T242" i="3"/>
  <c r="T243" i="3"/>
  <c r="T245" i="3"/>
  <c r="T246" i="3"/>
  <c r="T247" i="3"/>
  <c r="T248" i="3"/>
  <c r="T249" i="3"/>
  <c r="T250" i="3"/>
  <c r="T251" i="3"/>
  <c r="T252" i="3"/>
  <c r="T253" i="3"/>
  <c r="T254" i="3"/>
  <c r="T255" i="3"/>
  <c r="T257" i="3"/>
  <c r="T258" i="3"/>
  <c r="T259" i="3"/>
  <c r="T260" i="3"/>
  <c r="Q10" i="3"/>
  <c r="Q11" i="3"/>
  <c r="Q12" i="3"/>
  <c r="Q13" i="3"/>
  <c r="Q15" i="3"/>
  <c r="Q16" i="3"/>
  <c r="Q17" i="3"/>
  <c r="Q20" i="3"/>
  <c r="Q21" i="3"/>
  <c r="Q22" i="3"/>
  <c r="Q23" i="3"/>
  <c r="Q24" i="3"/>
  <c r="Q25" i="3"/>
  <c r="Q26" i="3"/>
  <c r="Q27" i="3"/>
  <c r="Q28" i="3"/>
  <c r="Q29" i="3"/>
  <c r="Q30" i="3"/>
  <c r="Q32" i="3"/>
  <c r="Q33" i="3"/>
  <c r="Q34" i="3"/>
  <c r="Q35" i="3"/>
  <c r="Q36" i="3"/>
  <c r="Q37" i="3"/>
  <c r="Q38" i="3"/>
  <c r="Q39" i="3"/>
  <c r="Q40" i="3"/>
  <c r="Q41" i="3"/>
  <c r="Q42" i="3"/>
  <c r="Q44" i="3"/>
  <c r="Q45" i="3"/>
  <c r="Q46" i="3"/>
  <c r="Q47" i="3"/>
  <c r="Q48" i="3"/>
  <c r="Q49" i="3"/>
  <c r="Q51" i="3"/>
  <c r="Q52" i="3"/>
  <c r="Q53" i="3"/>
  <c r="Q56" i="3"/>
  <c r="Q57" i="3"/>
  <c r="Q58" i="3"/>
  <c r="Q59" i="3"/>
  <c r="Q60" i="3"/>
  <c r="Q61" i="3"/>
  <c r="Q62" i="3"/>
  <c r="Q63" i="3"/>
  <c r="Q64" i="3"/>
  <c r="Q65" i="3"/>
  <c r="Q66" i="3"/>
  <c r="Q67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3" i="3"/>
  <c r="Q114" i="3"/>
  <c r="Q115" i="3"/>
  <c r="Q116" i="3"/>
  <c r="Q117" i="3"/>
  <c r="Q118" i="3"/>
  <c r="Q119" i="3"/>
  <c r="Q120" i="3"/>
  <c r="Q121" i="3"/>
  <c r="Q122" i="3"/>
  <c r="Q123" i="3"/>
  <c r="Q125" i="3"/>
  <c r="Q126" i="3"/>
  <c r="Q127" i="3"/>
  <c r="Q128" i="3"/>
  <c r="Q129" i="3"/>
  <c r="Q130" i="3"/>
  <c r="Q131" i="3"/>
  <c r="Q132" i="3"/>
  <c r="Q133" i="3"/>
  <c r="Q134" i="3"/>
  <c r="Q135" i="3"/>
  <c r="Q136" i="3"/>
  <c r="Q138" i="3"/>
  <c r="Q139" i="3"/>
  <c r="Q140" i="3"/>
  <c r="Q141" i="3"/>
  <c r="Q142" i="3"/>
  <c r="Q143" i="3"/>
  <c r="Q144" i="3"/>
  <c r="Q145" i="3"/>
  <c r="Q146" i="3"/>
  <c r="Q147" i="3"/>
  <c r="Q148" i="3"/>
  <c r="Q149" i="3"/>
  <c r="Q151" i="3"/>
  <c r="Q152" i="3"/>
  <c r="Q153" i="3"/>
  <c r="Q154" i="3"/>
  <c r="Q155" i="3"/>
  <c r="Q156" i="3"/>
  <c r="Q157" i="3"/>
  <c r="Q158" i="3"/>
  <c r="Q159" i="3"/>
  <c r="Q160" i="3"/>
  <c r="Q161" i="3"/>
  <c r="Q162" i="3"/>
  <c r="Q164" i="3"/>
  <c r="Q165" i="3"/>
  <c r="Q166" i="3"/>
  <c r="Q167" i="3"/>
  <c r="Q168" i="3"/>
  <c r="Q169" i="3"/>
  <c r="Q170" i="3"/>
  <c r="Q171" i="3"/>
  <c r="Q173" i="3"/>
  <c r="Q174" i="3"/>
  <c r="Q175" i="3"/>
  <c r="Q176" i="3"/>
  <c r="Q177" i="3"/>
  <c r="Q178" i="3"/>
  <c r="Q179" i="3"/>
  <c r="Q180" i="3"/>
  <c r="Q181" i="3"/>
  <c r="Q182" i="3"/>
  <c r="Q184" i="3"/>
  <c r="Q185" i="3"/>
  <c r="Q186" i="3"/>
  <c r="Q187" i="3"/>
  <c r="Q188" i="3"/>
  <c r="Q189" i="3"/>
  <c r="Q190" i="3"/>
  <c r="Q191" i="3"/>
  <c r="Q192" i="3"/>
  <c r="Q193" i="3"/>
  <c r="Q195" i="3"/>
  <c r="Q196" i="3"/>
  <c r="Q197" i="3"/>
  <c r="Q198" i="3"/>
  <c r="Q200" i="3"/>
  <c r="Q201" i="3"/>
  <c r="Q202" i="3"/>
  <c r="Q204" i="3"/>
  <c r="Q205" i="3"/>
  <c r="Q206" i="3"/>
  <c r="Q207" i="3"/>
  <c r="Q208" i="3"/>
  <c r="Q209" i="3"/>
  <c r="Q210" i="3"/>
  <c r="Q211" i="3"/>
  <c r="Q213" i="3"/>
  <c r="Q214" i="3"/>
  <c r="Q216" i="3"/>
  <c r="Q217" i="3"/>
  <c r="Q218" i="3"/>
  <c r="Q219" i="3"/>
  <c r="Q220" i="3"/>
  <c r="Q221" i="3"/>
  <c r="Q222" i="3"/>
  <c r="Q223" i="3"/>
  <c r="Q224" i="3"/>
  <c r="Q225" i="3"/>
  <c r="Q227" i="3"/>
  <c r="Q228" i="3"/>
  <c r="Q229" i="3"/>
  <c r="Q230" i="3"/>
  <c r="Q231" i="3"/>
  <c r="Q232" i="3"/>
  <c r="Q233" i="3"/>
  <c r="Q234" i="3"/>
  <c r="Q235" i="3"/>
  <c r="Q236" i="3"/>
  <c r="Q237" i="3"/>
  <c r="Q238" i="3"/>
  <c r="Q239" i="3"/>
  <c r="Q240" i="3"/>
  <c r="Q242" i="3"/>
  <c r="Q243" i="3"/>
  <c r="Q245" i="3"/>
  <c r="Q246" i="3"/>
  <c r="Q247" i="3"/>
  <c r="Q248" i="3"/>
  <c r="Q249" i="3"/>
  <c r="Q250" i="3"/>
  <c r="Q251" i="3"/>
  <c r="Q252" i="3"/>
  <c r="Q253" i="3"/>
  <c r="Q254" i="3"/>
  <c r="Q255" i="3"/>
  <c r="Q257" i="3"/>
  <c r="Q258" i="3"/>
  <c r="Q259" i="3"/>
  <c r="Q260" i="3"/>
  <c r="M10" i="3"/>
  <c r="M11" i="3"/>
  <c r="M12" i="3"/>
  <c r="M13" i="3"/>
  <c r="M15" i="3"/>
  <c r="M16" i="3"/>
  <c r="M17" i="3"/>
  <c r="M20" i="3"/>
  <c r="M21" i="3"/>
  <c r="M22" i="3"/>
  <c r="M23" i="3"/>
  <c r="M24" i="3"/>
  <c r="M25" i="3"/>
  <c r="M26" i="3"/>
  <c r="M27" i="3"/>
  <c r="M28" i="3"/>
  <c r="M29" i="3"/>
  <c r="M30" i="3"/>
  <c r="M32" i="3"/>
  <c r="M33" i="3"/>
  <c r="M34" i="3"/>
  <c r="M35" i="3"/>
  <c r="M36" i="3"/>
  <c r="M37" i="3"/>
  <c r="M38" i="3"/>
  <c r="M39" i="3"/>
  <c r="M40" i="3"/>
  <c r="M41" i="3"/>
  <c r="M42" i="3"/>
  <c r="M44" i="3"/>
  <c r="M45" i="3"/>
  <c r="M46" i="3"/>
  <c r="M47" i="3"/>
  <c r="M48" i="3"/>
  <c r="M49" i="3"/>
  <c r="M51" i="3"/>
  <c r="M52" i="3"/>
  <c r="M53" i="3"/>
  <c r="M56" i="3"/>
  <c r="M57" i="3"/>
  <c r="M58" i="3"/>
  <c r="M59" i="3"/>
  <c r="M60" i="3"/>
  <c r="M61" i="3"/>
  <c r="M62" i="3"/>
  <c r="M63" i="3"/>
  <c r="M64" i="3"/>
  <c r="M65" i="3"/>
  <c r="M66" i="3"/>
  <c r="M67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3" i="3"/>
  <c r="M114" i="3"/>
  <c r="M115" i="3"/>
  <c r="M116" i="3"/>
  <c r="M117" i="3"/>
  <c r="M118" i="3"/>
  <c r="M119" i="3"/>
  <c r="M120" i="3"/>
  <c r="M121" i="3"/>
  <c r="M122" i="3"/>
  <c r="M123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4" i="3"/>
  <c r="M165" i="3"/>
  <c r="M166" i="3"/>
  <c r="M167" i="3"/>
  <c r="M168" i="3"/>
  <c r="M169" i="3"/>
  <c r="M170" i="3"/>
  <c r="M171" i="3"/>
  <c r="M173" i="3"/>
  <c r="M174" i="3"/>
  <c r="M175" i="3"/>
  <c r="M176" i="3"/>
  <c r="M177" i="3"/>
  <c r="M178" i="3"/>
  <c r="M179" i="3"/>
  <c r="M180" i="3"/>
  <c r="M181" i="3"/>
  <c r="M182" i="3"/>
  <c r="M184" i="3"/>
  <c r="M185" i="3"/>
  <c r="M186" i="3"/>
  <c r="M187" i="3"/>
  <c r="M188" i="3"/>
  <c r="M189" i="3"/>
  <c r="M190" i="3"/>
  <c r="M191" i="3"/>
  <c r="M192" i="3"/>
  <c r="M193" i="3"/>
  <c r="M195" i="3"/>
  <c r="M196" i="3"/>
  <c r="M197" i="3"/>
  <c r="M198" i="3"/>
  <c r="M200" i="3"/>
  <c r="M201" i="3"/>
  <c r="M202" i="3"/>
  <c r="M204" i="3"/>
  <c r="M205" i="3"/>
  <c r="M206" i="3"/>
  <c r="M207" i="3"/>
  <c r="M208" i="3"/>
  <c r="M209" i="3"/>
  <c r="M210" i="3"/>
  <c r="M211" i="3"/>
  <c r="M213" i="3"/>
  <c r="M214" i="3"/>
  <c r="M216" i="3"/>
  <c r="M217" i="3"/>
  <c r="M218" i="3"/>
  <c r="M219" i="3"/>
  <c r="M220" i="3"/>
  <c r="M221" i="3"/>
  <c r="M222" i="3"/>
  <c r="M223" i="3"/>
  <c r="M224" i="3"/>
  <c r="M225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2" i="3"/>
  <c r="M243" i="3"/>
  <c r="M245" i="3"/>
  <c r="M246" i="3"/>
  <c r="M247" i="3"/>
  <c r="M248" i="3"/>
  <c r="M249" i="3"/>
  <c r="M250" i="3"/>
  <c r="M251" i="3"/>
  <c r="M252" i="3"/>
  <c r="M253" i="3"/>
  <c r="M254" i="3"/>
  <c r="M255" i="3"/>
  <c r="M257" i="3"/>
  <c r="M258" i="3"/>
  <c r="M259" i="3"/>
  <c r="M260" i="3"/>
  <c r="M9" i="3"/>
  <c r="T9" i="3"/>
  <c r="Q9" i="3"/>
  <c r="O10" i="3"/>
  <c r="O11" i="3"/>
  <c r="O12" i="3"/>
  <c r="O13" i="3"/>
  <c r="O15" i="3"/>
  <c r="O16" i="3"/>
  <c r="O17" i="3"/>
  <c r="O20" i="3"/>
  <c r="O21" i="3"/>
  <c r="O22" i="3"/>
  <c r="O23" i="3"/>
  <c r="O24" i="3"/>
  <c r="O25" i="3"/>
  <c r="O26" i="3"/>
  <c r="O27" i="3"/>
  <c r="O28" i="3"/>
  <c r="O29" i="3"/>
  <c r="O30" i="3"/>
  <c r="O32" i="3"/>
  <c r="O33" i="3"/>
  <c r="O34" i="3"/>
  <c r="O35" i="3"/>
  <c r="O36" i="3"/>
  <c r="O37" i="3"/>
  <c r="O38" i="3"/>
  <c r="O39" i="3"/>
  <c r="O40" i="3"/>
  <c r="O41" i="3"/>
  <c r="O42" i="3"/>
  <c r="O44" i="3"/>
  <c r="O45" i="3"/>
  <c r="O46" i="3"/>
  <c r="O47" i="3"/>
  <c r="O48" i="3"/>
  <c r="O49" i="3"/>
  <c r="O51" i="3"/>
  <c r="O52" i="3"/>
  <c r="O53" i="3"/>
  <c r="O56" i="3"/>
  <c r="O57" i="3"/>
  <c r="O58" i="3"/>
  <c r="O59" i="3"/>
  <c r="O60" i="3"/>
  <c r="O61" i="3"/>
  <c r="O62" i="3"/>
  <c r="O63" i="3"/>
  <c r="O64" i="3"/>
  <c r="O65" i="3"/>
  <c r="O66" i="3"/>
  <c r="O67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3" i="3"/>
  <c r="O114" i="3"/>
  <c r="O115" i="3"/>
  <c r="O116" i="3"/>
  <c r="O117" i="3"/>
  <c r="O118" i="3"/>
  <c r="O119" i="3"/>
  <c r="O120" i="3"/>
  <c r="O121" i="3"/>
  <c r="O122" i="3"/>
  <c r="O123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4" i="3"/>
  <c r="O165" i="3"/>
  <c r="O166" i="3"/>
  <c r="O167" i="3"/>
  <c r="O168" i="3"/>
  <c r="O169" i="3"/>
  <c r="O170" i="3"/>
  <c r="O171" i="3"/>
  <c r="O173" i="3"/>
  <c r="O174" i="3"/>
  <c r="O175" i="3"/>
  <c r="O176" i="3"/>
  <c r="O177" i="3"/>
  <c r="O178" i="3"/>
  <c r="O179" i="3"/>
  <c r="O180" i="3"/>
  <c r="O181" i="3"/>
  <c r="O182" i="3"/>
  <c r="O184" i="3"/>
  <c r="O185" i="3"/>
  <c r="O186" i="3"/>
  <c r="O187" i="3"/>
  <c r="O188" i="3"/>
  <c r="O189" i="3"/>
  <c r="O190" i="3"/>
  <c r="O191" i="3"/>
  <c r="O192" i="3"/>
  <c r="O193" i="3"/>
  <c r="O195" i="3"/>
  <c r="O196" i="3"/>
  <c r="O197" i="3"/>
  <c r="O198" i="3"/>
  <c r="O200" i="3"/>
  <c r="O201" i="3"/>
  <c r="O202" i="3"/>
  <c r="O204" i="3"/>
  <c r="O205" i="3"/>
  <c r="O206" i="3"/>
  <c r="O207" i="3"/>
  <c r="O208" i="3"/>
  <c r="O209" i="3"/>
  <c r="O210" i="3"/>
  <c r="O211" i="3"/>
  <c r="O213" i="3"/>
  <c r="O214" i="3"/>
  <c r="O216" i="3"/>
  <c r="O217" i="3"/>
  <c r="O218" i="3"/>
  <c r="O219" i="3"/>
  <c r="O220" i="3"/>
  <c r="O221" i="3"/>
  <c r="O222" i="3"/>
  <c r="O223" i="3"/>
  <c r="O224" i="3"/>
  <c r="O225" i="3"/>
  <c r="O227" i="3"/>
  <c r="O228" i="3"/>
  <c r="O229" i="3"/>
  <c r="O230" i="3"/>
  <c r="O231" i="3"/>
  <c r="O232" i="3"/>
  <c r="O233" i="3"/>
  <c r="O234" i="3"/>
  <c r="O235" i="3"/>
  <c r="O236" i="3"/>
  <c r="O237" i="3"/>
  <c r="O238" i="3"/>
  <c r="O239" i="3"/>
  <c r="O240" i="3"/>
  <c r="O242" i="3"/>
  <c r="O243" i="3"/>
  <c r="O245" i="3"/>
  <c r="O246" i="3"/>
  <c r="O247" i="3"/>
  <c r="O248" i="3"/>
  <c r="O249" i="3"/>
  <c r="O250" i="3"/>
  <c r="O251" i="3"/>
  <c r="O252" i="3"/>
  <c r="O253" i="3"/>
  <c r="O254" i="3"/>
  <c r="O255" i="3"/>
  <c r="O257" i="3"/>
  <c r="O258" i="3"/>
  <c r="O259" i="3"/>
  <c r="O260" i="3"/>
  <c r="O9" i="3"/>
  <c r="K10" i="3"/>
  <c r="K11" i="3"/>
  <c r="K12" i="3"/>
  <c r="K13" i="3"/>
  <c r="K15" i="3"/>
  <c r="K16" i="3"/>
  <c r="K17" i="3"/>
  <c r="K20" i="3"/>
  <c r="K21" i="3"/>
  <c r="K22" i="3"/>
  <c r="K23" i="3"/>
  <c r="K24" i="3"/>
  <c r="K25" i="3"/>
  <c r="K26" i="3"/>
  <c r="K27" i="3"/>
  <c r="K28" i="3"/>
  <c r="K29" i="3"/>
  <c r="K30" i="3"/>
  <c r="K32" i="3"/>
  <c r="K33" i="3"/>
  <c r="K34" i="3"/>
  <c r="K35" i="3"/>
  <c r="K36" i="3"/>
  <c r="K37" i="3"/>
  <c r="K38" i="3"/>
  <c r="K39" i="3"/>
  <c r="K40" i="3"/>
  <c r="K41" i="3"/>
  <c r="K42" i="3"/>
  <c r="K44" i="3"/>
  <c r="K45" i="3"/>
  <c r="K46" i="3"/>
  <c r="K47" i="3"/>
  <c r="K48" i="3"/>
  <c r="K49" i="3"/>
  <c r="K51" i="3"/>
  <c r="K52" i="3"/>
  <c r="K53" i="3"/>
  <c r="K56" i="3"/>
  <c r="K57" i="3"/>
  <c r="K58" i="3"/>
  <c r="K59" i="3"/>
  <c r="K60" i="3"/>
  <c r="K61" i="3"/>
  <c r="K62" i="3"/>
  <c r="K63" i="3"/>
  <c r="K64" i="3"/>
  <c r="K65" i="3"/>
  <c r="K66" i="3"/>
  <c r="K67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3" i="3"/>
  <c r="K114" i="3"/>
  <c r="K115" i="3"/>
  <c r="K116" i="3"/>
  <c r="K117" i="3"/>
  <c r="K118" i="3"/>
  <c r="K119" i="3"/>
  <c r="K120" i="3"/>
  <c r="K121" i="3"/>
  <c r="K122" i="3"/>
  <c r="K123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4" i="3"/>
  <c r="K165" i="3"/>
  <c r="K166" i="3"/>
  <c r="K167" i="3"/>
  <c r="K168" i="3"/>
  <c r="K169" i="3"/>
  <c r="K170" i="3"/>
  <c r="K171" i="3"/>
  <c r="K173" i="3"/>
  <c r="K174" i="3"/>
  <c r="K175" i="3"/>
  <c r="K176" i="3"/>
  <c r="K177" i="3"/>
  <c r="K178" i="3"/>
  <c r="K179" i="3"/>
  <c r="K180" i="3"/>
  <c r="K181" i="3"/>
  <c r="K182" i="3"/>
  <c r="K184" i="3"/>
  <c r="K185" i="3"/>
  <c r="K186" i="3"/>
  <c r="K187" i="3"/>
  <c r="K188" i="3"/>
  <c r="K189" i="3"/>
  <c r="K190" i="3"/>
  <c r="K191" i="3"/>
  <c r="K192" i="3"/>
  <c r="K193" i="3"/>
  <c r="K195" i="3"/>
  <c r="K196" i="3"/>
  <c r="K197" i="3"/>
  <c r="K198" i="3"/>
  <c r="K200" i="3"/>
  <c r="K201" i="3"/>
  <c r="K202" i="3"/>
  <c r="K204" i="3"/>
  <c r="K205" i="3"/>
  <c r="K206" i="3"/>
  <c r="K207" i="3"/>
  <c r="K208" i="3"/>
  <c r="K209" i="3"/>
  <c r="K210" i="3"/>
  <c r="K211" i="3"/>
  <c r="K213" i="3"/>
  <c r="K214" i="3"/>
  <c r="K216" i="3"/>
  <c r="K217" i="3"/>
  <c r="K218" i="3"/>
  <c r="K219" i="3"/>
  <c r="K220" i="3"/>
  <c r="K221" i="3"/>
  <c r="K222" i="3"/>
  <c r="K223" i="3"/>
  <c r="K224" i="3"/>
  <c r="K225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2" i="3"/>
  <c r="K243" i="3"/>
  <c r="K245" i="3"/>
  <c r="K246" i="3"/>
  <c r="K247" i="3"/>
  <c r="K248" i="3"/>
  <c r="K249" i="3"/>
  <c r="K250" i="3"/>
  <c r="K251" i="3"/>
  <c r="K252" i="3"/>
  <c r="K253" i="3"/>
  <c r="K254" i="3"/>
  <c r="K255" i="3"/>
  <c r="K257" i="3"/>
  <c r="K258" i="3"/>
  <c r="K259" i="3"/>
  <c r="K260" i="3"/>
  <c r="K9" i="3"/>
  <c r="I10" i="3"/>
  <c r="I11" i="3"/>
  <c r="I12" i="3"/>
  <c r="I13" i="3"/>
  <c r="I15" i="3"/>
  <c r="I16" i="3"/>
  <c r="I17" i="3"/>
  <c r="I20" i="3"/>
  <c r="I21" i="3"/>
  <c r="I22" i="3"/>
  <c r="I23" i="3"/>
  <c r="I24" i="3"/>
  <c r="I25" i="3"/>
  <c r="I26" i="3"/>
  <c r="I27" i="3"/>
  <c r="I28" i="3"/>
  <c r="I29" i="3"/>
  <c r="I30" i="3"/>
  <c r="I32" i="3"/>
  <c r="I33" i="3"/>
  <c r="I34" i="3"/>
  <c r="I35" i="3"/>
  <c r="I36" i="3"/>
  <c r="I37" i="3"/>
  <c r="I38" i="3"/>
  <c r="I39" i="3"/>
  <c r="I40" i="3"/>
  <c r="I41" i="3"/>
  <c r="I42" i="3"/>
  <c r="I44" i="3"/>
  <c r="I45" i="3"/>
  <c r="I46" i="3"/>
  <c r="I47" i="3"/>
  <c r="I48" i="3"/>
  <c r="I49" i="3"/>
  <c r="I51" i="3"/>
  <c r="I52" i="3"/>
  <c r="I53" i="3"/>
  <c r="I56" i="3"/>
  <c r="I57" i="3"/>
  <c r="I58" i="3"/>
  <c r="I59" i="3"/>
  <c r="I60" i="3"/>
  <c r="I61" i="3"/>
  <c r="I62" i="3"/>
  <c r="I63" i="3"/>
  <c r="I64" i="3"/>
  <c r="I65" i="3"/>
  <c r="I66" i="3"/>
  <c r="I67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3" i="3"/>
  <c r="I114" i="3"/>
  <c r="I115" i="3"/>
  <c r="I116" i="3"/>
  <c r="I117" i="3"/>
  <c r="I118" i="3"/>
  <c r="I119" i="3"/>
  <c r="I120" i="3"/>
  <c r="I121" i="3"/>
  <c r="I122" i="3"/>
  <c r="I123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4" i="3"/>
  <c r="I165" i="3"/>
  <c r="I166" i="3"/>
  <c r="I167" i="3"/>
  <c r="I168" i="3"/>
  <c r="I169" i="3"/>
  <c r="I170" i="3"/>
  <c r="I171" i="3"/>
  <c r="I173" i="3"/>
  <c r="I174" i="3"/>
  <c r="I175" i="3"/>
  <c r="I176" i="3"/>
  <c r="I177" i="3"/>
  <c r="I178" i="3"/>
  <c r="I179" i="3"/>
  <c r="I180" i="3"/>
  <c r="I181" i="3"/>
  <c r="I182" i="3"/>
  <c r="I184" i="3"/>
  <c r="I185" i="3"/>
  <c r="I186" i="3"/>
  <c r="I187" i="3"/>
  <c r="I188" i="3"/>
  <c r="I189" i="3"/>
  <c r="I190" i="3"/>
  <c r="I191" i="3"/>
  <c r="I192" i="3"/>
  <c r="I193" i="3"/>
  <c r="I195" i="3"/>
  <c r="I196" i="3"/>
  <c r="I197" i="3"/>
  <c r="I198" i="3"/>
  <c r="I200" i="3"/>
  <c r="I201" i="3"/>
  <c r="I202" i="3"/>
  <c r="I204" i="3"/>
  <c r="I205" i="3"/>
  <c r="I206" i="3"/>
  <c r="I207" i="3"/>
  <c r="I208" i="3"/>
  <c r="I209" i="3"/>
  <c r="I210" i="3"/>
  <c r="I211" i="3"/>
  <c r="I213" i="3"/>
  <c r="I214" i="3"/>
  <c r="I216" i="3"/>
  <c r="I217" i="3"/>
  <c r="I218" i="3"/>
  <c r="I219" i="3"/>
  <c r="I220" i="3"/>
  <c r="I221" i="3"/>
  <c r="I222" i="3"/>
  <c r="I223" i="3"/>
  <c r="I224" i="3"/>
  <c r="I225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2" i="3"/>
  <c r="I243" i="3"/>
  <c r="I245" i="3"/>
  <c r="I246" i="3"/>
  <c r="I247" i="3"/>
  <c r="I248" i="3"/>
  <c r="I249" i="3"/>
  <c r="I250" i="3"/>
  <c r="I251" i="3"/>
  <c r="I252" i="3"/>
  <c r="I253" i="3"/>
  <c r="I254" i="3"/>
  <c r="I255" i="3"/>
  <c r="I257" i="3"/>
  <c r="I258" i="3"/>
  <c r="I259" i="3"/>
  <c r="I260" i="3"/>
  <c r="I9" i="3"/>
  <c r="I193" i="27" l="1"/>
  <c r="S193" i="27"/>
  <c r="T257" i="27"/>
  <c r="T121" i="27"/>
  <c r="T263" i="27"/>
  <c r="U83" i="27"/>
  <c r="U94" i="27"/>
  <c r="U109" i="27"/>
  <c r="U111" i="27"/>
  <c r="U123" i="27"/>
  <c r="U127" i="27"/>
  <c r="U140" i="27"/>
  <c r="U195" i="27"/>
  <c r="U240" i="27"/>
  <c r="U244" i="27"/>
  <c r="T258" i="27"/>
  <c r="T84" i="27"/>
  <c r="T93" i="27"/>
  <c r="T102" i="27"/>
  <c r="U23" i="27"/>
  <c r="U27" i="27"/>
  <c r="U36" i="27"/>
  <c r="U45" i="27"/>
  <c r="U50" i="27"/>
  <c r="U57" i="27"/>
  <c r="U82" i="27"/>
  <c r="T18" i="27"/>
  <c r="T81" i="27"/>
  <c r="T83" i="27"/>
  <c r="T96" i="27"/>
  <c r="T101" i="27"/>
  <c r="Q150" i="27"/>
  <c r="T243" i="27"/>
  <c r="T9" i="27"/>
  <c r="U79" i="27"/>
  <c r="S150" i="27"/>
  <c r="U169" i="27"/>
  <c r="U171" i="27"/>
  <c r="U184" i="27"/>
  <c r="U188" i="27"/>
  <c r="U229" i="27"/>
  <c r="T15" i="27"/>
  <c r="T164" i="27"/>
  <c r="T168" i="27"/>
  <c r="T173" i="27"/>
  <c r="T197" i="27"/>
  <c r="T219" i="27"/>
  <c r="U230" i="27"/>
  <c r="U246" i="27"/>
  <c r="U256" i="27"/>
  <c r="U155" i="27"/>
  <c r="U164" i="27"/>
  <c r="U206" i="27"/>
  <c r="T113" i="27"/>
  <c r="T171" i="27"/>
  <c r="K162" i="27"/>
  <c r="U62" i="27"/>
  <c r="U80" i="27"/>
  <c r="T123" i="27"/>
  <c r="U163" i="27"/>
  <c r="T188" i="27"/>
  <c r="U209" i="27"/>
  <c r="U210" i="27"/>
  <c r="U214" i="27"/>
  <c r="U219" i="27"/>
  <c r="U223" i="27"/>
  <c r="T230" i="27"/>
  <c r="T36" i="27"/>
  <c r="T221" i="27"/>
  <c r="T28" i="27"/>
  <c r="T196" i="27"/>
  <c r="T268" i="27"/>
  <c r="T19" i="27"/>
  <c r="T41" i="27"/>
  <c r="U11" i="27"/>
  <c r="T13" i="27"/>
  <c r="U21" i="27"/>
  <c r="U28" i="27"/>
  <c r="U58" i="27"/>
  <c r="U97" i="27"/>
  <c r="T114" i="27"/>
  <c r="U153" i="27"/>
  <c r="U156" i="27"/>
  <c r="T180" i="27"/>
  <c r="U196" i="27"/>
  <c r="T23" i="27"/>
  <c r="T199" i="27"/>
  <c r="T67" i="27"/>
  <c r="T80" i="27"/>
  <c r="V80" i="27" s="1"/>
  <c r="T92" i="27"/>
  <c r="U119" i="27"/>
  <c r="U128" i="27"/>
  <c r="U132" i="27"/>
  <c r="U175" i="27"/>
  <c r="U241" i="27"/>
  <c r="I161" i="27"/>
  <c r="K161" i="27"/>
  <c r="S271" i="27"/>
  <c r="U24" i="27"/>
  <c r="T27" i="27"/>
  <c r="T52" i="27"/>
  <c r="T57" i="27"/>
  <c r="U61" i="27"/>
  <c r="U68" i="27"/>
  <c r="U70" i="27"/>
  <c r="T82" i="27"/>
  <c r="V82" i="27" s="1"/>
  <c r="U108" i="27"/>
  <c r="T112" i="27"/>
  <c r="T127" i="27"/>
  <c r="T129" i="27"/>
  <c r="T136" i="27"/>
  <c r="U145" i="27"/>
  <c r="U158" i="27"/>
  <c r="T174" i="27"/>
  <c r="T198" i="27"/>
  <c r="T203" i="27"/>
  <c r="T205" i="27"/>
  <c r="T220" i="27"/>
  <c r="U234" i="27"/>
  <c r="U243" i="27"/>
  <c r="V243" i="27" s="1"/>
  <c r="U39" i="27"/>
  <c r="T69" i="27"/>
  <c r="T99" i="27"/>
  <c r="T108" i="27"/>
  <c r="U170" i="27"/>
  <c r="T242" i="27"/>
  <c r="T31" i="27"/>
  <c r="T37" i="27"/>
  <c r="U63" i="27"/>
  <c r="U67" i="27"/>
  <c r="U101" i="27"/>
  <c r="T126" i="27"/>
  <c r="T128" i="27"/>
  <c r="U144" i="27"/>
  <c r="U157" i="27"/>
  <c r="U167" i="27"/>
  <c r="T183" i="27"/>
  <c r="U194" i="27"/>
  <c r="T208" i="27"/>
  <c r="T213" i="27"/>
  <c r="T226" i="27"/>
  <c r="U231" i="27"/>
  <c r="T241" i="27"/>
  <c r="U242" i="27"/>
  <c r="U247" i="27"/>
  <c r="T259" i="27"/>
  <c r="U263" i="27"/>
  <c r="T8" i="27"/>
  <c r="U12" i="27"/>
  <c r="V12" i="27" s="1"/>
  <c r="U15" i="27"/>
  <c r="U35" i="27"/>
  <c r="U37" i="27"/>
  <c r="U56" i="27"/>
  <c r="T62" i="27"/>
  <c r="T68" i="27"/>
  <c r="T75" i="27"/>
  <c r="U88" i="27"/>
  <c r="T95" i="27"/>
  <c r="U106" i="27"/>
  <c r="U126" i="27"/>
  <c r="U137" i="27"/>
  <c r="T144" i="27"/>
  <c r="T158" i="27"/>
  <c r="M161" i="27"/>
  <c r="U178" i="27"/>
  <c r="T182" i="27"/>
  <c r="U187" i="27"/>
  <c r="U189" i="27"/>
  <c r="T245" i="27"/>
  <c r="T247" i="27"/>
  <c r="T254" i="27"/>
  <c r="U257" i="27"/>
  <c r="U259" i="27"/>
  <c r="U264" i="27"/>
  <c r="U268" i="27"/>
  <c r="U8" i="27"/>
  <c r="U18" i="27"/>
  <c r="T22" i="27"/>
  <c r="T49" i="27"/>
  <c r="T56" i="27"/>
  <c r="U66" i="27"/>
  <c r="U76" i="27"/>
  <c r="T94" i="27"/>
  <c r="U95" i="27"/>
  <c r="U116" i="27"/>
  <c r="T122" i="27"/>
  <c r="T125" i="27"/>
  <c r="U143" i="27"/>
  <c r="U166" i="27"/>
  <c r="T170" i="27"/>
  <c r="U182" i="27"/>
  <c r="T186" i="27"/>
  <c r="U232" i="27"/>
  <c r="U14" i="27"/>
  <c r="U30" i="27"/>
  <c r="U31" i="27"/>
  <c r="T61" i="27"/>
  <c r="T71" i="27"/>
  <c r="U112" i="27"/>
  <c r="U114" i="27"/>
  <c r="U130" i="27"/>
  <c r="U135" i="27"/>
  <c r="U138" i="27"/>
  <c r="K150" i="27"/>
  <c r="T157" i="27"/>
  <c r="U176" i="27"/>
  <c r="U180" i="27"/>
  <c r="U190" i="27"/>
  <c r="U220" i="27"/>
  <c r="T231" i="27"/>
  <c r="T244" i="27"/>
  <c r="U265" i="27"/>
  <c r="T11" i="27"/>
  <c r="T21" i="27"/>
  <c r="T45" i="27"/>
  <c r="T50" i="27"/>
  <c r="U69" i="27"/>
  <c r="U87" i="27"/>
  <c r="U90" i="27"/>
  <c r="U91" i="27"/>
  <c r="T105" i="27"/>
  <c r="U139" i="27"/>
  <c r="U186" i="27"/>
  <c r="U217" i="27"/>
  <c r="U249" i="27"/>
  <c r="U20" i="27"/>
  <c r="U41" i="27"/>
  <c r="T233" i="27"/>
  <c r="T262" i="27"/>
  <c r="V262" i="27" s="1"/>
  <c r="T10" i="27"/>
  <c r="T14" i="27"/>
  <c r="T30" i="27"/>
  <c r="U64" i="27"/>
  <c r="T72" i="27"/>
  <c r="T143" i="27"/>
  <c r="U146" i="27"/>
  <c r="U147" i="27"/>
  <c r="M150" i="27"/>
  <c r="T166" i="27"/>
  <c r="U179" i="27"/>
  <c r="U185" i="27"/>
  <c r="T195" i="27"/>
  <c r="U207" i="27"/>
  <c r="U212" i="27"/>
  <c r="U216" i="27"/>
  <c r="U266" i="27"/>
  <c r="T87" i="27"/>
  <c r="T147" i="27"/>
  <c r="T179" i="27"/>
  <c r="U10" i="27"/>
  <c r="U26" i="27"/>
  <c r="U40" i="27"/>
  <c r="U44" i="27"/>
  <c r="U49" i="27"/>
  <c r="U53" i="27"/>
  <c r="U71" i="27"/>
  <c r="T76" i="27"/>
  <c r="U81" i="27"/>
  <c r="T85" i="27"/>
  <c r="U96" i="27"/>
  <c r="U104" i="27"/>
  <c r="T111" i="27"/>
  <c r="V111" i="27" s="1"/>
  <c r="U125" i="27"/>
  <c r="U131" i="27"/>
  <c r="T137" i="27"/>
  <c r="T138" i="27"/>
  <c r="U142" i="27"/>
  <c r="T145" i="27"/>
  <c r="T156" i="27"/>
  <c r="T169" i="27"/>
  <c r="U174" i="27"/>
  <c r="V174" i="27" s="1"/>
  <c r="U204" i="27"/>
  <c r="U222" i="27"/>
  <c r="T229" i="27"/>
  <c r="T232" i="27"/>
  <c r="U245" i="27"/>
  <c r="T40" i="27"/>
  <c r="U85" i="27"/>
  <c r="U121" i="27"/>
  <c r="V121" i="27" s="1"/>
  <c r="T124" i="27"/>
  <c r="O161" i="27"/>
  <c r="T190" i="27"/>
  <c r="K193" i="27"/>
  <c r="U235" i="27"/>
  <c r="U248" i="27"/>
  <c r="U261" i="27"/>
  <c r="T250" i="27"/>
  <c r="U258" i="27"/>
  <c r="U9" i="27"/>
  <c r="U13" i="27"/>
  <c r="U22" i="27"/>
  <c r="U25" i="27"/>
  <c r="U43" i="27"/>
  <c r="U47" i="27"/>
  <c r="U48" i="27"/>
  <c r="U52" i="27"/>
  <c r="T58" i="27"/>
  <c r="T66" i="27"/>
  <c r="U75" i="27"/>
  <c r="U84" i="27"/>
  <c r="T89" i="27"/>
  <c r="U105" i="27"/>
  <c r="T110" i="27"/>
  <c r="U118" i="27"/>
  <c r="U122" i="27"/>
  <c r="U124" i="27"/>
  <c r="U136" i="27"/>
  <c r="T139" i="27"/>
  <c r="T159" i="27"/>
  <c r="Q161" i="27"/>
  <c r="U165" i="27"/>
  <c r="T167" i="27"/>
  <c r="U168" i="27"/>
  <c r="T176" i="27"/>
  <c r="O193" i="27"/>
  <c r="U198" i="27"/>
  <c r="U205" i="27"/>
  <c r="T214" i="27"/>
  <c r="T218" i="27"/>
  <c r="U226" i="27"/>
  <c r="T235" i="27"/>
  <c r="T253" i="27"/>
  <c r="T256" i="27"/>
  <c r="T260" i="27"/>
  <c r="T265" i="27"/>
  <c r="U74" i="27"/>
  <c r="T97" i="27"/>
  <c r="T151" i="27"/>
  <c r="T212" i="27"/>
  <c r="T217" i="27"/>
  <c r="T236" i="27"/>
  <c r="T246" i="27"/>
  <c r="T39" i="27"/>
  <c r="V39" i="27" s="1"/>
  <c r="T70" i="27"/>
  <c r="U100" i="27"/>
  <c r="T109" i="27"/>
  <c r="U110" i="27"/>
  <c r="U129" i="27"/>
  <c r="U152" i="27"/>
  <c r="U159" i="27"/>
  <c r="Q193" i="27"/>
  <c r="T193" i="27" s="1"/>
  <c r="U197" i="27"/>
  <c r="U213" i="27"/>
  <c r="U218" i="27"/>
  <c r="U221" i="27"/>
  <c r="T236" i="9"/>
  <c r="T223" i="9"/>
  <c r="T148" i="9"/>
  <c r="T140" i="9"/>
  <c r="T131" i="9"/>
  <c r="T123" i="9"/>
  <c r="T114" i="9"/>
  <c r="T106" i="9"/>
  <c r="T97" i="9"/>
  <c r="T89" i="9"/>
  <c r="T80" i="9"/>
  <c r="T71" i="9"/>
  <c r="T63" i="9"/>
  <c r="T51" i="9"/>
  <c r="T42" i="9"/>
  <c r="T33" i="9"/>
  <c r="T24" i="9"/>
  <c r="T271" i="9"/>
  <c r="T262" i="9"/>
  <c r="T244" i="9"/>
  <c r="T163" i="9"/>
  <c r="T272" i="9"/>
  <c r="T264" i="9"/>
  <c r="T254" i="9"/>
  <c r="T246" i="9"/>
  <c r="T224" i="9"/>
  <c r="T215" i="9"/>
  <c r="T205" i="9"/>
  <c r="T196" i="9"/>
  <c r="T187" i="9"/>
  <c r="T178" i="9"/>
  <c r="T169" i="9"/>
  <c r="T160" i="9"/>
  <c r="T152" i="9"/>
  <c r="T141" i="9"/>
  <c r="T132" i="9"/>
  <c r="T124" i="9"/>
  <c r="T115" i="9"/>
  <c r="T107" i="9"/>
  <c r="T98" i="9"/>
  <c r="T90" i="9"/>
  <c r="T81" i="9"/>
  <c r="T72" i="9"/>
  <c r="T64" i="9"/>
  <c r="T52" i="9"/>
  <c r="T43" i="9"/>
  <c r="T34" i="9"/>
  <c r="T25" i="9"/>
  <c r="T15" i="9"/>
  <c r="U273" i="9"/>
  <c r="V273" i="9" s="1"/>
  <c r="U265" i="9"/>
  <c r="V265" i="9" s="1"/>
  <c r="U255" i="9"/>
  <c r="V255" i="9" s="1"/>
  <c r="U247" i="9"/>
  <c r="V247" i="9" s="1"/>
  <c r="U238" i="9"/>
  <c r="U225" i="9"/>
  <c r="U216" i="9"/>
  <c r="V216" i="9" s="1"/>
  <c r="U206" i="9"/>
  <c r="U197" i="9"/>
  <c r="U188" i="9"/>
  <c r="U179" i="9"/>
  <c r="U170" i="9"/>
  <c r="U161" i="9"/>
  <c r="U153" i="9"/>
  <c r="U142" i="9"/>
  <c r="U133" i="9"/>
  <c r="U125" i="9"/>
  <c r="U116" i="9"/>
  <c r="U108" i="9"/>
  <c r="U99" i="9"/>
  <c r="U91" i="9"/>
  <c r="U82" i="9"/>
  <c r="U73" i="9"/>
  <c r="U65" i="9"/>
  <c r="U53" i="9"/>
  <c r="U44" i="9"/>
  <c r="U35" i="9"/>
  <c r="U26" i="9"/>
  <c r="U16" i="9"/>
  <c r="T12" i="9"/>
  <c r="T279" i="9"/>
  <c r="T270" i="9"/>
  <c r="T261" i="9"/>
  <c r="T252" i="9"/>
  <c r="T243" i="9"/>
  <c r="T234" i="9"/>
  <c r="T222" i="9"/>
  <c r="T212" i="9"/>
  <c r="T202" i="9"/>
  <c r="T193" i="9"/>
  <c r="T185" i="9"/>
  <c r="T176" i="9"/>
  <c r="T167" i="9"/>
  <c r="T158" i="9"/>
  <c r="T147" i="9"/>
  <c r="T139" i="9"/>
  <c r="T130" i="9"/>
  <c r="T122" i="9"/>
  <c r="T113" i="9"/>
  <c r="T105" i="9"/>
  <c r="T96" i="9"/>
  <c r="T88" i="9"/>
  <c r="T79" i="9"/>
  <c r="T70" i="9"/>
  <c r="T62" i="9"/>
  <c r="T50" i="9"/>
  <c r="T41" i="9"/>
  <c r="T32" i="9"/>
  <c r="T23" i="9"/>
  <c r="T39" i="9"/>
  <c r="T213" i="9"/>
  <c r="U272" i="9"/>
  <c r="U264" i="9"/>
  <c r="U254" i="9"/>
  <c r="U246" i="9"/>
  <c r="U224" i="9"/>
  <c r="U215" i="9"/>
  <c r="U205" i="9"/>
  <c r="U196" i="9"/>
  <c r="U187" i="9"/>
  <c r="U178" i="9"/>
  <c r="U169" i="9"/>
  <c r="U160" i="9"/>
  <c r="U152" i="9"/>
  <c r="T11" i="9"/>
  <c r="T278" i="9"/>
  <c r="T269" i="9"/>
  <c r="T259" i="9"/>
  <c r="T251" i="9"/>
  <c r="T242" i="9"/>
  <c r="T231" i="9"/>
  <c r="T221" i="9"/>
  <c r="T211" i="9"/>
  <c r="T201" i="9"/>
  <c r="T192" i="9"/>
  <c r="T183" i="9"/>
  <c r="T174" i="9"/>
  <c r="T166" i="9"/>
  <c r="T157" i="9"/>
  <c r="T146" i="9"/>
  <c r="T138" i="9"/>
  <c r="T129" i="9"/>
  <c r="T121" i="9"/>
  <c r="T112" i="9"/>
  <c r="T104" i="9"/>
  <c r="T95" i="9"/>
  <c r="T86" i="9"/>
  <c r="T78" i="9"/>
  <c r="T69" i="9"/>
  <c r="T59" i="9"/>
  <c r="T49" i="9"/>
  <c r="T40" i="9"/>
  <c r="T30" i="9"/>
  <c r="T22" i="9"/>
  <c r="U39" i="9"/>
  <c r="U271" i="9"/>
  <c r="V271" i="9" s="1"/>
  <c r="U262" i="9"/>
  <c r="V262" i="9" s="1"/>
  <c r="U253" i="9"/>
  <c r="U244" i="9"/>
  <c r="V244" i="9" s="1"/>
  <c r="U236" i="9"/>
  <c r="V236" i="9" s="1"/>
  <c r="U223" i="9"/>
  <c r="V223" i="9" s="1"/>
  <c r="U213" i="9"/>
  <c r="U203" i="9"/>
  <c r="U195" i="9"/>
  <c r="U186" i="9"/>
  <c r="U177" i="9"/>
  <c r="U168" i="9"/>
  <c r="U159" i="9"/>
  <c r="U148" i="9"/>
  <c r="V148" i="9" s="1"/>
  <c r="U140" i="9"/>
  <c r="V140" i="9" s="1"/>
  <c r="U131" i="9"/>
  <c r="V131" i="9" s="1"/>
  <c r="U123" i="9"/>
  <c r="U114" i="9"/>
  <c r="V114" i="9" s="1"/>
  <c r="U106" i="9"/>
  <c r="U97" i="9"/>
  <c r="V97" i="9" s="1"/>
  <c r="U89" i="9"/>
  <c r="V89" i="9" s="1"/>
  <c r="U80" i="9"/>
  <c r="V80" i="9" s="1"/>
  <c r="U71" i="9"/>
  <c r="V71" i="9" s="1"/>
  <c r="U63" i="9"/>
  <c r="V63" i="9" s="1"/>
  <c r="U51" i="9"/>
  <c r="U42" i="9"/>
  <c r="V42" i="9" s="1"/>
  <c r="U33" i="9"/>
  <c r="U24" i="9"/>
  <c r="V24" i="9" s="1"/>
  <c r="U13" i="9"/>
  <c r="V238" i="9"/>
  <c r="T10" i="9"/>
  <c r="T277" i="9"/>
  <c r="T268" i="9"/>
  <c r="T258" i="9"/>
  <c r="T250" i="9"/>
  <c r="T241" i="9"/>
  <c r="T229" i="9"/>
  <c r="T220" i="9"/>
  <c r="T210" i="9"/>
  <c r="T200" i="9"/>
  <c r="T191" i="9"/>
  <c r="T182" i="9"/>
  <c r="T173" i="9"/>
  <c r="T165" i="9"/>
  <c r="T156" i="9"/>
  <c r="T145" i="9"/>
  <c r="T137" i="9"/>
  <c r="T128" i="9"/>
  <c r="T120" i="9"/>
  <c r="T111" i="9"/>
  <c r="T102" i="9"/>
  <c r="T94" i="9"/>
  <c r="T85" i="9"/>
  <c r="T77" i="9"/>
  <c r="T68" i="9"/>
  <c r="T58" i="9"/>
  <c r="T48" i="9"/>
  <c r="T38" i="9"/>
  <c r="T29" i="9"/>
  <c r="T21" i="9"/>
  <c r="T266" i="9"/>
  <c r="U145" i="9"/>
  <c r="U137" i="9"/>
  <c r="U128" i="9"/>
  <c r="U120" i="9"/>
  <c r="U111" i="9"/>
  <c r="U102" i="9"/>
  <c r="U94" i="9"/>
  <c r="U85" i="9"/>
  <c r="U77" i="9"/>
  <c r="U68" i="9"/>
  <c r="U58" i="9"/>
  <c r="U48" i="9"/>
  <c r="U38" i="9"/>
  <c r="U29" i="9"/>
  <c r="U21" i="9"/>
  <c r="U10" i="9"/>
  <c r="T276" i="9"/>
  <c r="T267" i="9"/>
  <c r="T257" i="9"/>
  <c r="T249" i="9"/>
  <c r="T240" i="9"/>
  <c r="T228" i="9"/>
  <c r="T219" i="9"/>
  <c r="T208" i="9"/>
  <c r="T199" i="9"/>
  <c r="T190" i="9"/>
  <c r="T181" i="9"/>
  <c r="T172" i="9"/>
  <c r="T164" i="9"/>
  <c r="T155" i="9"/>
  <c r="T144" i="9"/>
  <c r="T136" i="9"/>
  <c r="T127" i="9"/>
  <c r="T118" i="9"/>
  <c r="T110" i="9"/>
  <c r="T101" i="9"/>
  <c r="T93" i="9"/>
  <c r="T84" i="9"/>
  <c r="T76" i="9"/>
  <c r="T67" i="9"/>
  <c r="T57" i="9"/>
  <c r="T47" i="9"/>
  <c r="T37" i="9"/>
  <c r="T28" i="9"/>
  <c r="T20" i="9"/>
  <c r="U274" i="9"/>
  <c r="U266" i="9"/>
  <c r="U256" i="9"/>
  <c r="U248" i="9"/>
  <c r="U239" i="9"/>
  <c r="U226" i="9"/>
  <c r="U217" i="9"/>
  <c r="U207" i="9"/>
  <c r="U198" i="9"/>
  <c r="U189" i="9"/>
  <c r="U180" i="9"/>
  <c r="U171" i="9"/>
  <c r="U163" i="9"/>
  <c r="V163" i="9" s="1"/>
  <c r="U154" i="9"/>
  <c r="U143" i="9"/>
  <c r="U135" i="9"/>
  <c r="U126" i="9"/>
  <c r="U117" i="9"/>
  <c r="U109" i="9"/>
  <c r="U100" i="9"/>
  <c r="U92" i="9"/>
  <c r="U83" i="9"/>
  <c r="U75" i="9"/>
  <c r="U66" i="9"/>
  <c r="U56" i="9"/>
  <c r="U45" i="9"/>
  <c r="U36" i="9"/>
  <c r="U27" i="9"/>
  <c r="U17" i="9"/>
  <c r="T13" i="9"/>
  <c r="U278" i="9"/>
  <c r="U269" i="9"/>
  <c r="U259" i="9"/>
  <c r="U251" i="9"/>
  <c r="U242" i="9"/>
  <c r="U231" i="9"/>
  <c r="U221" i="9"/>
  <c r="U211" i="9"/>
  <c r="U201" i="9"/>
  <c r="U192" i="9"/>
  <c r="U183" i="9"/>
  <c r="U174" i="9"/>
  <c r="U166" i="9"/>
  <c r="U157" i="9"/>
  <c r="U146" i="9"/>
  <c r="U138" i="9"/>
  <c r="U129" i="9"/>
  <c r="U121" i="9"/>
  <c r="U112" i="9"/>
  <c r="U104" i="9"/>
  <c r="U95" i="9"/>
  <c r="U86" i="9"/>
  <c r="U78" i="9"/>
  <c r="U69" i="9"/>
  <c r="U59" i="9"/>
  <c r="U49" i="9"/>
  <c r="U40" i="9"/>
  <c r="U30" i="9"/>
  <c r="U22" i="9"/>
  <c r="U11" i="9"/>
  <c r="T253" i="9"/>
  <c r="U276" i="9"/>
  <c r="U267" i="9"/>
  <c r="U257" i="9"/>
  <c r="U249" i="9"/>
  <c r="U240" i="9"/>
  <c r="U228" i="9"/>
  <c r="U219" i="9"/>
  <c r="U208" i="9"/>
  <c r="U199" i="9"/>
  <c r="U190" i="9"/>
  <c r="U181" i="9"/>
  <c r="U172" i="9"/>
  <c r="U164" i="9"/>
  <c r="U155" i="9"/>
  <c r="U144" i="9"/>
  <c r="U136" i="9"/>
  <c r="U127" i="9"/>
  <c r="U118" i="9"/>
  <c r="U110" i="9"/>
  <c r="U101" i="9"/>
  <c r="U93" i="9"/>
  <c r="U84" i="9"/>
  <c r="U76" i="9"/>
  <c r="U67" i="9"/>
  <c r="U57" i="9"/>
  <c r="U47" i="9"/>
  <c r="U37" i="9"/>
  <c r="U28" i="9"/>
  <c r="U20" i="9"/>
  <c r="T274" i="9"/>
  <c r="T256" i="9"/>
  <c r="T248" i="9"/>
  <c r="T239" i="9"/>
  <c r="T226" i="9"/>
  <c r="T217" i="9"/>
  <c r="T207" i="9"/>
  <c r="T198" i="9"/>
  <c r="T189" i="9"/>
  <c r="T180" i="9"/>
  <c r="T171" i="9"/>
  <c r="T154" i="9"/>
  <c r="T143" i="9"/>
  <c r="T135" i="9"/>
  <c r="T126" i="9"/>
  <c r="T117" i="9"/>
  <c r="T109" i="9"/>
  <c r="T100" i="9"/>
  <c r="T92" i="9"/>
  <c r="T83" i="9"/>
  <c r="T75" i="9"/>
  <c r="T66" i="9"/>
  <c r="T56" i="9"/>
  <c r="T45" i="9"/>
  <c r="T36" i="9"/>
  <c r="T27" i="9"/>
  <c r="T17" i="9"/>
  <c r="T225" i="9"/>
  <c r="T117" i="27"/>
  <c r="T141" i="27"/>
  <c r="T185" i="27"/>
  <c r="T26" i="27"/>
  <c r="T32" i="27"/>
  <c r="T44" i="27"/>
  <c r="T7" i="27"/>
  <c r="T77" i="27"/>
  <c r="T88" i="27"/>
  <c r="T106" i="27"/>
  <c r="T140" i="27"/>
  <c r="V140" i="27" s="1"/>
  <c r="T249" i="27"/>
  <c r="V249" i="27" s="1"/>
  <c r="Q271" i="27"/>
  <c r="U7" i="27"/>
  <c r="M149" i="27"/>
  <c r="K149" i="27"/>
  <c r="S149" i="27"/>
  <c r="Q149" i="27"/>
  <c r="T207" i="27"/>
  <c r="I149" i="27"/>
  <c r="T153" i="27"/>
  <c r="T202" i="27"/>
  <c r="T237" i="27"/>
  <c r="T248" i="27"/>
  <c r="T24" i="27"/>
  <c r="T42" i="27"/>
  <c r="U89" i="27"/>
  <c r="U102" i="27"/>
  <c r="V102" i="27" s="1"/>
  <c r="T104" i="27"/>
  <c r="T130" i="27"/>
  <c r="O149" i="27"/>
  <c r="U151" i="27"/>
  <c r="Q162" i="27"/>
  <c r="S162" i="27"/>
  <c r="O162" i="27"/>
  <c r="V164" i="27"/>
  <c r="S192" i="27"/>
  <c r="K192" i="27"/>
  <c r="I192" i="27"/>
  <c r="Q192" i="27"/>
  <c r="O192" i="27"/>
  <c r="U200" i="27"/>
  <c r="U236" i="27"/>
  <c r="U250" i="27"/>
  <c r="U251" i="27"/>
  <c r="T264" i="27"/>
  <c r="U32" i="27"/>
  <c r="T90" i="27"/>
  <c r="U107" i="27"/>
  <c r="U117" i="27"/>
  <c r="I162" i="27"/>
  <c r="T165" i="27"/>
  <c r="U177" i="27"/>
  <c r="T189" i="27"/>
  <c r="M192" i="27"/>
  <c r="U199" i="27"/>
  <c r="T200" i="27"/>
  <c r="V200" i="27" s="1"/>
  <c r="U208" i="27"/>
  <c r="T35" i="27"/>
  <c r="T79" i="27"/>
  <c r="U113" i="27"/>
  <c r="T131" i="27"/>
  <c r="T155" i="27"/>
  <c r="U173" i="27"/>
  <c r="V173" i="27" s="1"/>
  <c r="U183" i="27"/>
  <c r="V183" i="27" s="1"/>
  <c r="T206" i="27"/>
  <c r="T240" i="27"/>
  <c r="T20" i="27"/>
  <c r="T34" i="27"/>
  <c r="T63" i="27"/>
  <c r="T65" i="27"/>
  <c r="T74" i="27"/>
  <c r="T78" i="27"/>
  <c r="U93" i="27"/>
  <c r="V93" i="27" s="1"/>
  <c r="T100" i="27"/>
  <c r="T135" i="27"/>
  <c r="T154" i="27"/>
  <c r="T175" i="27"/>
  <c r="T222" i="27"/>
  <c r="T225" i="27"/>
  <c r="T234" i="27"/>
  <c r="T238" i="27"/>
  <c r="U254" i="27"/>
  <c r="T261" i="27"/>
  <c r="U19" i="27"/>
  <c r="T33" i="27"/>
  <c r="U34" i="27"/>
  <c r="T48" i="27"/>
  <c r="U65" i="27"/>
  <c r="U78" i="27"/>
  <c r="U92" i="27"/>
  <c r="V92" i="27" s="1"/>
  <c r="U99" i="27"/>
  <c r="T119" i="27"/>
  <c r="T133" i="27"/>
  <c r="U154" i="27"/>
  <c r="T178" i="27"/>
  <c r="T194" i="27"/>
  <c r="U203" i="27"/>
  <c r="T210" i="27"/>
  <c r="U225" i="27"/>
  <c r="U238" i="27"/>
  <c r="U253" i="27"/>
  <c r="U260" i="27"/>
  <c r="T266" i="27"/>
  <c r="T25" i="27"/>
  <c r="U33" i="27"/>
  <c r="T47" i="27"/>
  <c r="T53" i="27"/>
  <c r="T64" i="27"/>
  <c r="U77" i="27"/>
  <c r="T107" i="27"/>
  <c r="T118" i="27"/>
  <c r="T132" i="27"/>
  <c r="U133" i="27"/>
  <c r="T146" i="27"/>
  <c r="T152" i="27"/>
  <c r="T163" i="27"/>
  <c r="T177" i="27"/>
  <c r="T187" i="27"/>
  <c r="U202" i="27"/>
  <c r="T209" i="27"/>
  <c r="T216" i="27"/>
  <c r="T223" i="27"/>
  <c r="V223" i="27" s="1"/>
  <c r="U237" i="27"/>
  <c r="T43" i="27"/>
  <c r="U72" i="27"/>
  <c r="T142" i="27"/>
  <c r="U233" i="27"/>
  <c r="U42" i="27"/>
  <c r="T91" i="27"/>
  <c r="T116" i="27"/>
  <c r="V116" i="27" s="1"/>
  <c r="U141" i="27"/>
  <c r="I150" i="27"/>
  <c r="T184" i="27"/>
  <c r="T204" i="27"/>
  <c r="T251" i="27"/>
  <c r="T206" i="9"/>
  <c r="T197" i="9"/>
  <c r="T188" i="9"/>
  <c r="T179" i="9"/>
  <c r="T170" i="9"/>
  <c r="V170" i="9" s="1"/>
  <c r="T161" i="9"/>
  <c r="V161" i="9" s="1"/>
  <c r="T153" i="9"/>
  <c r="T142" i="9"/>
  <c r="T133" i="9"/>
  <c r="T125" i="9"/>
  <c r="T116" i="9"/>
  <c r="T108" i="9"/>
  <c r="T99" i="9"/>
  <c r="V99" i="9" s="1"/>
  <c r="T91" i="9"/>
  <c r="V91" i="9" s="1"/>
  <c r="T82" i="9"/>
  <c r="T73" i="9"/>
  <c r="T65" i="9"/>
  <c r="T53" i="9"/>
  <c r="T44" i="9"/>
  <c r="T35" i="9"/>
  <c r="T26" i="9"/>
  <c r="V26" i="9" s="1"/>
  <c r="T16" i="9"/>
  <c r="V16" i="9" s="1"/>
  <c r="T6" i="23"/>
  <c r="T172" i="23" s="1"/>
  <c r="I172" i="23"/>
  <c r="T203" i="9"/>
  <c r="T195" i="9"/>
  <c r="T186" i="9"/>
  <c r="T177" i="9"/>
  <c r="T168" i="9"/>
  <c r="T159" i="9"/>
  <c r="U279" i="9"/>
  <c r="U270" i="9"/>
  <c r="U261" i="9"/>
  <c r="U252" i="9"/>
  <c r="U243" i="9"/>
  <c r="U234" i="9"/>
  <c r="V234" i="9" s="1"/>
  <c r="U222" i="9"/>
  <c r="U212" i="9"/>
  <c r="U202" i="9"/>
  <c r="U193" i="9"/>
  <c r="U185" i="9"/>
  <c r="U176" i="9"/>
  <c r="U167" i="9"/>
  <c r="U158" i="9"/>
  <c r="V158" i="9" s="1"/>
  <c r="U141" i="9"/>
  <c r="U132" i="9"/>
  <c r="U124" i="9"/>
  <c r="U115" i="9"/>
  <c r="U107" i="9"/>
  <c r="V107" i="9" s="1"/>
  <c r="U98" i="9"/>
  <c r="U90" i="9"/>
  <c r="U81" i="9"/>
  <c r="U72" i="9"/>
  <c r="U64" i="9"/>
  <c r="U52" i="9"/>
  <c r="U43" i="9"/>
  <c r="U34" i="9"/>
  <c r="V34" i="9" s="1"/>
  <c r="U25" i="9"/>
  <c r="U15" i="9"/>
  <c r="V112" i="23"/>
  <c r="U277" i="9"/>
  <c r="U268" i="9"/>
  <c r="U258" i="9"/>
  <c r="U250" i="9"/>
  <c r="U241" i="9"/>
  <c r="U229" i="9"/>
  <c r="U220" i="9"/>
  <c r="U210" i="9"/>
  <c r="U200" i="9"/>
  <c r="U191" i="9"/>
  <c r="U182" i="9"/>
  <c r="U173" i="9"/>
  <c r="U165" i="9"/>
  <c r="U156" i="9"/>
  <c r="U147" i="9"/>
  <c r="U139" i="9"/>
  <c r="U130" i="9"/>
  <c r="U122" i="9"/>
  <c r="U113" i="9"/>
  <c r="U105" i="9"/>
  <c r="U96" i="9"/>
  <c r="V96" i="9" s="1"/>
  <c r="U88" i="9"/>
  <c r="U79" i="9"/>
  <c r="U70" i="9"/>
  <c r="U62" i="9"/>
  <c r="U50" i="9"/>
  <c r="U41" i="9"/>
  <c r="U32" i="9"/>
  <c r="U23" i="9"/>
  <c r="V23" i="9" s="1"/>
  <c r="U12" i="9"/>
  <c r="V160" i="23"/>
  <c r="V151" i="23"/>
  <c r="V142" i="23"/>
  <c r="V124" i="23"/>
  <c r="V116" i="23"/>
  <c r="V108" i="23"/>
  <c r="V91" i="23"/>
  <c r="V83" i="23"/>
  <c r="V74" i="23"/>
  <c r="V57" i="23"/>
  <c r="V48" i="23"/>
  <c r="V40" i="23"/>
  <c r="V23" i="23"/>
  <c r="V15" i="23"/>
  <c r="V7" i="23"/>
  <c r="U112" i="3"/>
  <c r="V168" i="23"/>
  <c r="V159" i="23"/>
  <c r="V150" i="23"/>
  <c r="V141" i="23"/>
  <c r="V132" i="23"/>
  <c r="V123" i="23"/>
  <c r="V115" i="23"/>
  <c r="V107" i="23"/>
  <c r="V98" i="23"/>
  <c r="V90" i="23"/>
  <c r="V81" i="23"/>
  <c r="V73" i="23"/>
  <c r="V65" i="23"/>
  <c r="V56" i="23"/>
  <c r="V47" i="23"/>
  <c r="V39" i="23"/>
  <c r="V30" i="23"/>
  <c r="V22" i="23"/>
  <c r="V14" i="23"/>
  <c r="U60" i="19"/>
  <c r="U68" i="19"/>
  <c r="U45" i="19"/>
  <c r="V112" i="3"/>
  <c r="H94" i="25"/>
  <c r="J94" i="25"/>
  <c r="W112" i="3"/>
  <c r="T45" i="14"/>
  <c r="T35" i="14"/>
  <c r="T25" i="14"/>
  <c r="T15" i="14"/>
  <c r="U99" i="14"/>
  <c r="U90" i="14"/>
  <c r="U61" i="14"/>
  <c r="U53" i="14"/>
  <c r="U24" i="14"/>
  <c r="U14" i="14"/>
  <c r="T78" i="14"/>
  <c r="T70" i="14"/>
  <c r="T61" i="14"/>
  <c r="V61" i="14" s="1"/>
  <c r="T53" i="14"/>
  <c r="V53" i="14" s="1"/>
  <c r="T84" i="14"/>
  <c r="T76" i="14"/>
  <c r="T68" i="14"/>
  <c r="T50" i="14"/>
  <c r="T42" i="14"/>
  <c r="T30" i="14"/>
  <c r="T20" i="14"/>
  <c r="T12" i="14"/>
  <c r="U88" i="14"/>
  <c r="U86" i="14"/>
  <c r="U43" i="14"/>
  <c r="U31" i="14"/>
  <c r="U23" i="14"/>
  <c r="U13" i="14"/>
  <c r="T90" i="14"/>
  <c r="T58" i="14"/>
  <c r="U48" i="14"/>
  <c r="U39" i="14"/>
  <c r="U28" i="14"/>
  <c r="U18" i="14"/>
  <c r="U8" i="14"/>
  <c r="U81" i="14"/>
  <c r="U73" i="14"/>
  <c r="U79" i="14"/>
  <c r="U71" i="14"/>
  <c r="U45" i="14"/>
  <c r="U35" i="14"/>
  <c r="U25" i="14"/>
  <c r="U15" i="14"/>
  <c r="T98" i="14"/>
  <c r="T92" i="14"/>
  <c r="U84" i="14"/>
  <c r="U76" i="14"/>
  <c r="V76" i="14" s="1"/>
  <c r="U68" i="14"/>
  <c r="U59" i="14"/>
  <c r="U50" i="14"/>
  <c r="U42" i="14"/>
  <c r="V42" i="14" s="1"/>
  <c r="U30" i="14"/>
  <c r="U20" i="14"/>
  <c r="V20" i="14" s="1"/>
  <c r="U12" i="14"/>
  <c r="V12" i="14" s="1"/>
  <c r="T101" i="14"/>
  <c r="V101" i="14" s="1"/>
  <c r="T88" i="14"/>
  <c r="T81" i="14"/>
  <c r="T73" i="14"/>
  <c r="T48" i="14"/>
  <c r="T39" i="14"/>
  <c r="T28" i="14"/>
  <c r="T18" i="14"/>
  <c r="T8" i="14"/>
  <c r="V8" i="14" s="1"/>
  <c r="U95" i="14"/>
  <c r="U82" i="14"/>
  <c r="U74" i="14"/>
  <c r="U66" i="14"/>
  <c r="U58" i="14"/>
  <c r="U34" i="14"/>
  <c r="U6" i="14"/>
  <c r="T99" i="14"/>
  <c r="T93" i="14"/>
  <c r="V93" i="14" s="1"/>
  <c r="T86" i="14"/>
  <c r="T79" i="14"/>
  <c r="T71" i="14"/>
  <c r="T63" i="14"/>
  <c r="T55" i="14"/>
  <c r="T46" i="14"/>
  <c r="U64" i="14"/>
  <c r="V64" i="14" s="1"/>
  <c r="U56" i="14"/>
  <c r="V56" i="14" s="1"/>
  <c r="M102" i="14"/>
  <c r="O102" i="14"/>
  <c r="T91" i="14"/>
  <c r="T77" i="14"/>
  <c r="T69" i="14"/>
  <c r="T62" i="14"/>
  <c r="T54" i="14"/>
  <c r="T36" i="14"/>
  <c r="T26" i="14"/>
  <c r="T16" i="14"/>
  <c r="U100" i="14"/>
  <c r="U87" i="14"/>
  <c r="U80" i="14"/>
  <c r="U72" i="14"/>
  <c r="U57" i="14"/>
  <c r="U49" i="14"/>
  <c r="U40" i="14"/>
  <c r="U29" i="14"/>
  <c r="U19" i="14"/>
  <c r="U11" i="14"/>
  <c r="T96" i="14"/>
  <c r="T83" i="14"/>
  <c r="T75" i="14"/>
  <c r="T67" i="14"/>
  <c r="T60" i="14"/>
  <c r="T52" i="14"/>
  <c r="T44" i="14"/>
  <c r="T34" i="14"/>
  <c r="T24" i="14"/>
  <c r="V24" i="14" s="1"/>
  <c r="T14" i="14"/>
  <c r="U98" i="14"/>
  <c r="U92" i="14"/>
  <c r="U78" i="14"/>
  <c r="V78" i="14" s="1"/>
  <c r="U70" i="14"/>
  <c r="U63" i="14"/>
  <c r="U55" i="14"/>
  <c r="U47" i="14"/>
  <c r="V47" i="14" s="1"/>
  <c r="U38" i="14"/>
  <c r="V38" i="14" s="1"/>
  <c r="U27" i="14"/>
  <c r="V27" i="14" s="1"/>
  <c r="U17" i="14"/>
  <c r="V17" i="14" s="1"/>
  <c r="T95" i="14"/>
  <c r="T82" i="14"/>
  <c r="T74" i="14"/>
  <c r="T66" i="14"/>
  <c r="T59" i="14"/>
  <c r="T43" i="14"/>
  <c r="T31" i="14"/>
  <c r="T23" i="14"/>
  <c r="T13" i="14"/>
  <c r="V13" i="14" s="1"/>
  <c r="U91" i="14"/>
  <c r="U77" i="14"/>
  <c r="U69" i="14"/>
  <c r="U62" i="14"/>
  <c r="U54" i="14"/>
  <c r="U46" i="14"/>
  <c r="U36" i="14"/>
  <c r="U26" i="14"/>
  <c r="U16" i="14"/>
  <c r="I102" i="14"/>
  <c r="T100" i="14"/>
  <c r="T87" i="14"/>
  <c r="V87" i="14" s="1"/>
  <c r="T80" i="14"/>
  <c r="T72" i="14"/>
  <c r="T57" i="14"/>
  <c r="T49" i="14"/>
  <c r="T40" i="14"/>
  <c r="T29" i="14"/>
  <c r="T19" i="14"/>
  <c r="T11" i="14"/>
  <c r="U96" i="14"/>
  <c r="U83" i="14"/>
  <c r="U75" i="14"/>
  <c r="U67" i="14"/>
  <c r="U60" i="14"/>
  <c r="U52" i="14"/>
  <c r="U44" i="14"/>
  <c r="V68" i="14"/>
  <c r="K102" i="14"/>
  <c r="T6" i="14"/>
  <c r="U6" i="23"/>
  <c r="T18" i="19"/>
  <c r="T10" i="19"/>
  <c r="T33" i="19"/>
  <c r="T25" i="19"/>
  <c r="T17" i="19"/>
  <c r="T55" i="19"/>
  <c r="T48" i="19"/>
  <c r="T40" i="19"/>
  <c r="T32" i="19"/>
  <c r="T24" i="19"/>
  <c r="U8" i="19"/>
  <c r="T69" i="19"/>
  <c r="T53" i="19"/>
  <c r="T46" i="19"/>
  <c r="U69" i="19"/>
  <c r="U53" i="19"/>
  <c r="U46" i="19"/>
  <c r="U38" i="19"/>
  <c r="U30" i="19"/>
  <c r="U22" i="19"/>
  <c r="U15" i="19"/>
  <c r="U39" i="19"/>
  <c r="U31" i="19"/>
  <c r="U23" i="19"/>
  <c r="U16" i="19"/>
  <c r="T54" i="19"/>
  <c r="T47" i="19"/>
  <c r="T39" i="19"/>
  <c r="V39" i="19" s="1"/>
  <c r="T31" i="19"/>
  <c r="T23" i="19"/>
  <c r="T16" i="19"/>
  <c r="U67" i="19"/>
  <c r="T68" i="19"/>
  <c r="U55" i="19"/>
  <c r="U48" i="19"/>
  <c r="U33" i="19"/>
  <c r="U25" i="19"/>
  <c r="U18" i="19"/>
  <c r="V18" i="19" s="1"/>
  <c r="U10" i="19"/>
  <c r="T56" i="19"/>
  <c r="T49" i="19"/>
  <c r="T42" i="19"/>
  <c r="T34" i="19"/>
  <c r="T26" i="19"/>
  <c r="T19" i="19"/>
  <c r="T11" i="19"/>
  <c r="U54" i="19"/>
  <c r="V54" i="19" s="1"/>
  <c r="U47" i="19"/>
  <c r="U40" i="19"/>
  <c r="U32" i="19"/>
  <c r="U24" i="19"/>
  <c r="V24" i="19" s="1"/>
  <c r="U17" i="19"/>
  <c r="V17" i="19" s="1"/>
  <c r="V68" i="19"/>
  <c r="T6" i="19"/>
  <c r="T67" i="19"/>
  <c r="T60" i="19"/>
  <c r="T45" i="19"/>
  <c r="V45" i="19" s="1"/>
  <c r="T38" i="19"/>
  <c r="T30" i="19"/>
  <c r="V30" i="19" s="1"/>
  <c r="T22" i="19"/>
  <c r="V22" i="19" s="1"/>
  <c r="T15" i="19"/>
  <c r="V15" i="19" s="1"/>
  <c r="T8" i="19"/>
  <c r="U66" i="19"/>
  <c r="U59" i="19"/>
  <c r="U21" i="19"/>
  <c r="U14" i="19"/>
  <c r="T66" i="19"/>
  <c r="T59" i="19"/>
  <c r="T21" i="19"/>
  <c r="T14" i="19"/>
  <c r="U58" i="19"/>
  <c r="U51" i="19"/>
  <c r="U36" i="19"/>
  <c r="U13" i="19"/>
  <c r="M73" i="19"/>
  <c r="T58" i="19"/>
  <c r="T51" i="19"/>
  <c r="T36" i="19"/>
  <c r="T13" i="19"/>
  <c r="V13" i="19" s="1"/>
  <c r="U72" i="19"/>
  <c r="U64" i="19"/>
  <c r="U57" i="19"/>
  <c r="U50" i="19"/>
  <c r="U43" i="19"/>
  <c r="U35" i="19"/>
  <c r="U27" i="19"/>
  <c r="U12" i="19"/>
  <c r="O73" i="19"/>
  <c r="T72" i="19"/>
  <c r="T64" i="19"/>
  <c r="T57" i="19"/>
  <c r="T50" i="19"/>
  <c r="T43" i="19"/>
  <c r="T35" i="19"/>
  <c r="T27" i="19"/>
  <c r="T12" i="19"/>
  <c r="U71" i="19"/>
  <c r="V71" i="19" s="1"/>
  <c r="U63" i="19"/>
  <c r="V63" i="19" s="1"/>
  <c r="U56" i="19"/>
  <c r="V56" i="19" s="1"/>
  <c r="U49" i="19"/>
  <c r="V49" i="19" s="1"/>
  <c r="U42" i="19"/>
  <c r="V42" i="19" s="1"/>
  <c r="U34" i="19"/>
  <c r="V34" i="19" s="1"/>
  <c r="U26" i="19"/>
  <c r="U19" i="19"/>
  <c r="U11" i="19"/>
  <c r="U6" i="19"/>
  <c r="I73" i="19"/>
  <c r="K73" i="19"/>
  <c r="T9" i="9"/>
  <c r="U9" i="9"/>
  <c r="V6" i="14"/>
  <c r="U51" i="3"/>
  <c r="U27" i="3"/>
  <c r="U11" i="3"/>
  <c r="V66" i="3"/>
  <c r="V58" i="3"/>
  <c r="V12" i="3"/>
  <c r="V44" i="3"/>
  <c r="V36" i="3"/>
  <c r="U66" i="3"/>
  <c r="W66" i="3" s="1"/>
  <c r="U58" i="3"/>
  <c r="U253" i="3"/>
  <c r="U231" i="3"/>
  <c r="U224" i="3"/>
  <c r="U217" i="3"/>
  <c r="U209" i="3"/>
  <c r="U202" i="3"/>
  <c r="U195" i="3"/>
  <c r="U188" i="3"/>
  <c r="U180" i="3"/>
  <c r="U164" i="3"/>
  <c r="U157" i="3"/>
  <c r="U149" i="3"/>
  <c r="U141" i="3"/>
  <c r="U133" i="3"/>
  <c r="U125" i="3"/>
  <c r="U118" i="3"/>
  <c r="U103" i="3"/>
  <c r="U88" i="3"/>
  <c r="U73" i="3"/>
  <c r="U65" i="3"/>
  <c r="U57" i="3"/>
  <c r="U245" i="3"/>
  <c r="U238" i="3"/>
  <c r="U216" i="3"/>
  <c r="U171" i="3"/>
  <c r="U148" i="3"/>
  <c r="U102" i="3"/>
  <c r="U72" i="3"/>
  <c r="V260" i="3"/>
  <c r="V245" i="3"/>
  <c r="V231" i="3"/>
  <c r="V217" i="3"/>
  <c r="V202" i="3"/>
  <c r="V180" i="3"/>
  <c r="V164" i="3"/>
  <c r="V149" i="3"/>
  <c r="V133" i="3"/>
  <c r="V118" i="3"/>
  <c r="V103" i="3"/>
  <c r="V88" i="3"/>
  <c r="V73" i="3"/>
  <c r="U239" i="3"/>
  <c r="U223" i="3"/>
  <c r="U201" i="3"/>
  <c r="U179" i="3"/>
  <c r="U156" i="3"/>
  <c r="U132" i="3"/>
  <c r="U110" i="3"/>
  <c r="U95" i="3"/>
  <c r="U80" i="3"/>
  <c r="V253" i="3"/>
  <c r="V239" i="3"/>
  <c r="V224" i="3"/>
  <c r="V209" i="3"/>
  <c r="V195" i="3"/>
  <c r="V188" i="3"/>
  <c r="V157" i="3"/>
  <c r="V141" i="3"/>
  <c r="V125" i="3"/>
  <c r="U260" i="3"/>
  <c r="U259" i="3"/>
  <c r="U252" i="3"/>
  <c r="U230" i="3"/>
  <c r="U208" i="3"/>
  <c r="U187" i="3"/>
  <c r="U140" i="3"/>
  <c r="U117" i="3"/>
  <c r="U87" i="3"/>
  <c r="V248" i="3"/>
  <c r="V234" i="3"/>
  <c r="V219" i="3"/>
  <c r="V204" i="3"/>
  <c r="V198" i="3"/>
  <c r="V191" i="3"/>
  <c r="V175" i="3"/>
  <c r="V167" i="3"/>
  <c r="V160" i="3"/>
  <c r="V152" i="3"/>
  <c r="V144" i="3"/>
  <c r="V136" i="3"/>
  <c r="V128" i="3"/>
  <c r="V121" i="3"/>
  <c r="V113" i="3"/>
  <c r="V106" i="3"/>
  <c r="V98" i="3"/>
  <c r="V91" i="3"/>
  <c r="V83" i="3"/>
  <c r="V76" i="3"/>
  <c r="V61" i="3"/>
  <c r="V37" i="3"/>
  <c r="V29" i="3"/>
  <c r="V21" i="3"/>
  <c r="V51" i="3"/>
  <c r="U40" i="3"/>
  <c r="U32" i="3"/>
  <c r="U24" i="3"/>
  <c r="U16" i="3"/>
  <c r="U47" i="3"/>
  <c r="U39" i="3"/>
  <c r="V259" i="3"/>
  <c r="V252" i="3"/>
  <c r="V238" i="3"/>
  <c r="V230" i="3"/>
  <c r="V223" i="3"/>
  <c r="W223" i="3" s="1"/>
  <c r="V216" i="3"/>
  <c r="V208" i="3"/>
  <c r="V201" i="3"/>
  <c r="V187" i="3"/>
  <c r="V179" i="3"/>
  <c r="V171" i="3"/>
  <c r="V156" i="3"/>
  <c r="V148" i="3"/>
  <c r="V140" i="3"/>
  <c r="V132" i="3"/>
  <c r="V117" i="3"/>
  <c r="V110" i="3"/>
  <c r="V102" i="3"/>
  <c r="V95" i="3"/>
  <c r="V87" i="3"/>
  <c r="V80" i="3"/>
  <c r="V72" i="3"/>
  <c r="V65" i="3"/>
  <c r="V57" i="3"/>
  <c r="U248" i="3"/>
  <c r="U234" i="3"/>
  <c r="U219" i="3"/>
  <c r="U204" i="3"/>
  <c r="U198" i="3"/>
  <c r="U191" i="3"/>
  <c r="U175" i="3"/>
  <c r="U167" i="3"/>
  <c r="U160" i="3"/>
  <c r="U152" i="3"/>
  <c r="U144" i="3"/>
  <c r="U136" i="3"/>
  <c r="U128" i="3"/>
  <c r="U121" i="3"/>
  <c r="U113" i="3"/>
  <c r="U106" i="3"/>
  <c r="U98" i="3"/>
  <c r="U91" i="3"/>
  <c r="U83" i="3"/>
  <c r="U76" i="3"/>
  <c r="U61" i="3"/>
  <c r="U46" i="3"/>
  <c r="U247" i="3"/>
  <c r="U233" i="3"/>
  <c r="U190" i="3"/>
  <c r="U174" i="3"/>
  <c r="U159" i="3"/>
  <c r="U143" i="3"/>
  <c r="U135" i="3"/>
  <c r="U120" i="3"/>
  <c r="U105" i="3"/>
  <c r="U97" i="3"/>
  <c r="U82" i="3"/>
  <c r="U75" i="3"/>
  <c r="U60" i="3"/>
  <c r="U53" i="3"/>
  <c r="U37" i="3"/>
  <c r="U29" i="3"/>
  <c r="U21" i="3"/>
  <c r="U13" i="3"/>
  <c r="V40" i="3"/>
  <c r="V32" i="3"/>
  <c r="V24" i="3"/>
  <c r="U255" i="3"/>
  <c r="U211" i="3"/>
  <c r="U197" i="3"/>
  <c r="U182" i="3"/>
  <c r="U166" i="3"/>
  <c r="U151" i="3"/>
  <c r="U127" i="3"/>
  <c r="U90" i="3"/>
  <c r="U44" i="3"/>
  <c r="U36" i="3"/>
  <c r="V47" i="3"/>
  <c r="U30" i="3"/>
  <c r="U22" i="3"/>
  <c r="V27" i="3"/>
  <c r="V11" i="3"/>
  <c r="V243" i="3"/>
  <c r="V206" i="3"/>
  <c r="V162" i="3"/>
  <c r="V123" i="3"/>
  <c r="V78" i="3"/>
  <c r="V10" i="3"/>
  <c r="V257" i="3"/>
  <c r="V221" i="3"/>
  <c r="V185" i="3"/>
  <c r="V146" i="3"/>
  <c r="V115" i="3"/>
  <c r="V85" i="3"/>
  <c r="V49" i="3"/>
  <c r="V249" i="3"/>
  <c r="V242" i="3"/>
  <c r="V235" i="3"/>
  <c r="V227" i="3"/>
  <c r="V220" i="3"/>
  <c r="V205" i="3"/>
  <c r="V192" i="3"/>
  <c r="V184" i="3"/>
  <c r="V176" i="3"/>
  <c r="V168" i="3"/>
  <c r="V161" i="3"/>
  <c r="V153" i="3"/>
  <c r="V145" i="3"/>
  <c r="V129" i="3"/>
  <c r="V122" i="3"/>
  <c r="V114" i="3"/>
  <c r="V107" i="3"/>
  <c r="V99" i="3"/>
  <c r="V92" i="3"/>
  <c r="V84" i="3"/>
  <c r="V77" i="3"/>
  <c r="V69" i="3"/>
  <c r="V62" i="3"/>
  <c r="V48" i="3"/>
  <c r="V41" i="3"/>
  <c r="V33" i="3"/>
  <c r="V25" i="3"/>
  <c r="V17" i="3"/>
  <c r="V236" i="3"/>
  <c r="V169" i="3"/>
  <c r="V130" i="3"/>
  <c r="V100" i="3"/>
  <c r="V70" i="3"/>
  <c r="V42" i="3"/>
  <c r="V26" i="3"/>
  <c r="V250" i="3"/>
  <c r="V213" i="3"/>
  <c r="V177" i="3"/>
  <c r="V138" i="3"/>
  <c r="V93" i="3"/>
  <c r="V63" i="3"/>
  <c r="V34" i="3"/>
  <c r="U257" i="3"/>
  <c r="U250" i="3"/>
  <c r="U243" i="3"/>
  <c r="U236" i="3"/>
  <c r="U228" i="3"/>
  <c r="U221" i="3"/>
  <c r="U213" i="3"/>
  <c r="U206" i="3"/>
  <c r="U193" i="3"/>
  <c r="U185" i="3"/>
  <c r="U177" i="3"/>
  <c r="U169" i="3"/>
  <c r="U162" i="3"/>
  <c r="U154" i="3"/>
  <c r="U146" i="3"/>
  <c r="U138" i="3"/>
  <c r="U130" i="3"/>
  <c r="U123" i="3"/>
  <c r="U115" i="3"/>
  <c r="U108" i="3"/>
  <c r="U100" i="3"/>
  <c r="U93" i="3"/>
  <c r="U85" i="3"/>
  <c r="U78" i="3"/>
  <c r="U70" i="3"/>
  <c r="U63" i="3"/>
  <c r="U49" i="3"/>
  <c r="U42" i="3"/>
  <c r="U34" i="3"/>
  <c r="U26" i="3"/>
  <c r="U10" i="3"/>
  <c r="V255" i="3"/>
  <c r="V247" i="3"/>
  <c r="V233" i="3"/>
  <c r="V211" i="3"/>
  <c r="V197" i="3"/>
  <c r="V190" i="3"/>
  <c r="V182" i="3"/>
  <c r="V174" i="3"/>
  <c r="W174" i="3" s="1"/>
  <c r="V166" i="3"/>
  <c r="V159" i="3"/>
  <c r="V151" i="3"/>
  <c r="V143" i="3"/>
  <c r="V135" i="3"/>
  <c r="V127" i="3"/>
  <c r="V120" i="3"/>
  <c r="V105" i="3"/>
  <c r="V97" i="3"/>
  <c r="V90" i="3"/>
  <c r="V82" i="3"/>
  <c r="V75" i="3"/>
  <c r="V60" i="3"/>
  <c r="V53" i="3"/>
  <c r="V46" i="3"/>
  <c r="V39" i="3"/>
  <c r="V228" i="3"/>
  <c r="V193" i="3"/>
  <c r="V154" i="3"/>
  <c r="V108" i="3"/>
  <c r="U249" i="3"/>
  <c r="U242" i="3"/>
  <c r="U235" i="3"/>
  <c r="U227" i="3"/>
  <c r="U220" i="3"/>
  <c r="U205" i="3"/>
  <c r="U192" i="3"/>
  <c r="U184" i="3"/>
  <c r="U176" i="3"/>
  <c r="U168" i="3"/>
  <c r="U161" i="3"/>
  <c r="U153" i="3"/>
  <c r="U145" i="3"/>
  <c r="U129" i="3"/>
  <c r="U122" i="3"/>
  <c r="U114" i="3"/>
  <c r="U107" i="3"/>
  <c r="U99" i="3"/>
  <c r="U92" i="3"/>
  <c r="U84" i="3"/>
  <c r="U77" i="3"/>
  <c r="U69" i="3"/>
  <c r="U62" i="3"/>
  <c r="U48" i="3"/>
  <c r="U41" i="3"/>
  <c r="U33" i="3"/>
  <c r="U25" i="3"/>
  <c r="U17" i="3"/>
  <c r="V30" i="3"/>
  <c r="V22" i="3"/>
  <c r="V9" i="3"/>
  <c r="V15" i="3"/>
  <c r="U254" i="3"/>
  <c r="U246" i="3"/>
  <c r="U240" i="3"/>
  <c r="U232" i="3"/>
  <c r="U225" i="3"/>
  <c r="U218" i="3"/>
  <c r="U210" i="3"/>
  <c r="U196" i="3"/>
  <c r="U189" i="3"/>
  <c r="U181" i="3"/>
  <c r="U173" i="3"/>
  <c r="U165" i="3"/>
  <c r="U158" i="3"/>
  <c r="U142" i="3"/>
  <c r="U134" i="3"/>
  <c r="U126" i="3"/>
  <c r="U119" i="3"/>
  <c r="U104" i="3"/>
  <c r="U89" i="3"/>
  <c r="U81" i="3"/>
  <c r="U74" i="3"/>
  <c r="U67" i="3"/>
  <c r="U59" i="3"/>
  <c r="U52" i="3"/>
  <c r="U45" i="3"/>
  <c r="U38" i="3"/>
  <c r="U23" i="3"/>
  <c r="U15" i="3"/>
  <c r="U258" i="3"/>
  <c r="U251" i="3"/>
  <c r="U237" i="3"/>
  <c r="U229" i="3"/>
  <c r="U222" i="3"/>
  <c r="U214" i="3"/>
  <c r="U207" i="3"/>
  <c r="U200" i="3"/>
  <c r="U186" i="3"/>
  <c r="U178" i="3"/>
  <c r="U170" i="3"/>
  <c r="U155" i="3"/>
  <c r="U147" i="3"/>
  <c r="U139" i="3"/>
  <c r="U131" i="3"/>
  <c r="U116" i="3"/>
  <c r="U109" i="3"/>
  <c r="U101" i="3"/>
  <c r="U94" i="3"/>
  <c r="U86" i="3"/>
  <c r="U79" i="3"/>
  <c r="U71" i="3"/>
  <c r="U64" i="3"/>
  <c r="U56" i="3"/>
  <c r="U35" i="3"/>
  <c r="U28" i="3"/>
  <c r="U20" i="3"/>
  <c r="U12" i="3"/>
  <c r="V254" i="3"/>
  <c r="V246" i="3"/>
  <c r="V240" i="3"/>
  <c r="V232" i="3"/>
  <c r="V225" i="3"/>
  <c r="V218" i="3"/>
  <c r="V210" i="3"/>
  <c r="V196" i="3"/>
  <c r="V189" i="3"/>
  <c r="V181" i="3"/>
  <c r="V173" i="3"/>
  <c r="V165" i="3"/>
  <c r="V158" i="3"/>
  <c r="V142" i="3"/>
  <c r="V134" i="3"/>
  <c r="V126" i="3"/>
  <c r="V119" i="3"/>
  <c r="V104" i="3"/>
  <c r="V89" i="3"/>
  <c r="V81" i="3"/>
  <c r="V74" i="3"/>
  <c r="V67" i="3"/>
  <c r="V59" i="3"/>
  <c r="V52" i="3"/>
  <c r="V45" i="3"/>
  <c r="V38" i="3"/>
  <c r="V23" i="3"/>
  <c r="V16" i="3"/>
  <c r="U9" i="3"/>
  <c r="V251" i="3"/>
  <c r="V229" i="3"/>
  <c r="V222" i="3"/>
  <c r="V214" i="3"/>
  <c r="V207" i="3"/>
  <c r="V186" i="3"/>
  <c r="V178" i="3"/>
  <c r="V170" i="3"/>
  <c r="V155" i="3"/>
  <c r="V147" i="3"/>
  <c r="V139" i="3"/>
  <c r="V131" i="3"/>
  <c r="V116" i="3"/>
  <c r="V109" i="3"/>
  <c r="V101" i="3"/>
  <c r="V94" i="3"/>
  <c r="V86" i="3"/>
  <c r="V79" i="3"/>
  <c r="V71" i="3"/>
  <c r="V64" i="3"/>
  <c r="V56" i="3"/>
  <c r="V35" i="3"/>
  <c r="V28" i="3"/>
  <c r="V20" i="3"/>
  <c r="V13" i="3"/>
  <c r="V258" i="3"/>
  <c r="V237" i="3"/>
  <c r="V200" i="3"/>
  <c r="F151" i="9"/>
  <c r="C151" i="9"/>
  <c r="F150" i="9"/>
  <c r="C150" i="9"/>
  <c r="C69" i="3"/>
  <c r="C70" i="3"/>
  <c r="C98" i="3"/>
  <c r="C126" i="3"/>
  <c r="C184" i="3"/>
  <c r="C185" i="3"/>
  <c r="C186" i="3"/>
  <c r="C187" i="3"/>
  <c r="C188" i="3"/>
  <c r="V268" i="27" l="1"/>
  <c r="V168" i="27"/>
  <c r="V167" i="27"/>
  <c r="V217" i="27"/>
  <c r="V153" i="27"/>
  <c r="V9" i="27"/>
  <c r="V123" i="27"/>
  <c r="V264" i="27"/>
  <c r="V195" i="27"/>
  <c r="V36" i="27"/>
  <c r="V266" i="27"/>
  <c r="V104" i="27"/>
  <c r="V109" i="27"/>
  <c r="V47" i="27"/>
  <c r="V240" i="27"/>
  <c r="V213" i="27"/>
  <c r="V97" i="27"/>
  <c r="V258" i="27"/>
  <c r="V50" i="27"/>
  <c r="V260" i="27"/>
  <c r="V206" i="27"/>
  <c r="V37" i="27"/>
  <c r="V256" i="27"/>
  <c r="V198" i="27"/>
  <c r="V84" i="27"/>
  <c r="V11" i="27"/>
  <c r="V15" i="27"/>
  <c r="V136" i="27"/>
  <c r="V171" i="27"/>
  <c r="V85" i="27"/>
  <c r="V57" i="27"/>
  <c r="V23" i="27"/>
  <c r="V128" i="27"/>
  <c r="V53" i="27"/>
  <c r="V261" i="27"/>
  <c r="V20" i="27"/>
  <c r="V79" i="27"/>
  <c r="V176" i="27"/>
  <c r="V66" i="27"/>
  <c r="V13" i="27"/>
  <c r="V138" i="27"/>
  <c r="V81" i="27"/>
  <c r="V41" i="27"/>
  <c r="U150" i="27"/>
  <c r="V257" i="27"/>
  <c r="V126" i="27"/>
  <c r="V127" i="27"/>
  <c r="V83" i="27"/>
  <c r="V69" i="27"/>
  <c r="V155" i="27"/>
  <c r="V197" i="27"/>
  <c r="V18" i="27"/>
  <c r="V24" i="27"/>
  <c r="V169" i="27"/>
  <c r="V14" i="27"/>
  <c r="V45" i="27"/>
  <c r="V158" i="27"/>
  <c r="V219" i="27"/>
  <c r="V236" i="27"/>
  <c r="V163" i="27"/>
  <c r="V119" i="27"/>
  <c r="V156" i="27"/>
  <c r="V182" i="27"/>
  <c r="V94" i="27"/>
  <c r="V188" i="27"/>
  <c r="V231" i="27"/>
  <c r="V196" i="27"/>
  <c r="U193" i="27"/>
  <c r="V193" i="27" s="1"/>
  <c r="V61" i="27"/>
  <c r="V129" i="27"/>
  <c r="V108" i="27"/>
  <c r="V25" i="27"/>
  <c r="V244" i="27"/>
  <c r="V263" i="27"/>
  <c r="V27" i="27"/>
  <c r="V35" i="27"/>
  <c r="U161" i="27"/>
  <c r="V170" i="27"/>
  <c r="V71" i="27"/>
  <c r="V28" i="27"/>
  <c r="V233" i="27"/>
  <c r="V118" i="27"/>
  <c r="V178" i="27"/>
  <c r="V48" i="27"/>
  <c r="V74" i="27"/>
  <c r="V44" i="27"/>
  <c r="V246" i="27"/>
  <c r="V214" i="27"/>
  <c r="V68" i="27"/>
  <c r="V101" i="27"/>
  <c r="V52" i="27"/>
  <c r="V157" i="27"/>
  <c r="V234" i="27"/>
  <c r="V142" i="27"/>
  <c r="V90" i="27"/>
  <c r="V22" i="27"/>
  <c r="V247" i="27"/>
  <c r="V144" i="27"/>
  <c r="V62" i="27"/>
  <c r="V67" i="27"/>
  <c r="V180" i="27"/>
  <c r="V91" i="27"/>
  <c r="V230" i="27"/>
  <c r="V229" i="27"/>
  <c r="V70" i="27"/>
  <c r="V184" i="27"/>
  <c r="T150" i="27"/>
  <c r="V19" i="27"/>
  <c r="V113" i="27"/>
  <c r="V185" i="27"/>
  <c r="V245" i="27"/>
  <c r="V145" i="27"/>
  <c r="V96" i="27"/>
  <c r="V114" i="27"/>
  <c r="V58" i="27"/>
  <c r="V143" i="27"/>
  <c r="V259" i="27"/>
  <c r="V99" i="27"/>
  <c r="V135" i="27"/>
  <c r="V88" i="27"/>
  <c r="V265" i="27"/>
  <c r="V147" i="27"/>
  <c r="V56" i="27"/>
  <c r="V199" i="27"/>
  <c r="M269" i="27"/>
  <c r="V34" i="27"/>
  <c r="V26" i="27"/>
  <c r="V21" i="27"/>
  <c r="V146" i="27"/>
  <c r="V210" i="27"/>
  <c r="V254" i="27"/>
  <c r="V165" i="27"/>
  <c r="V125" i="27"/>
  <c r="V8" i="27"/>
  <c r="V175" i="27"/>
  <c r="V216" i="27"/>
  <c r="V203" i="27"/>
  <c r="V139" i="27"/>
  <c r="V40" i="27"/>
  <c r="V49" i="27"/>
  <c r="V166" i="27"/>
  <c r="V241" i="27"/>
  <c r="V226" i="27"/>
  <c r="V154" i="27"/>
  <c r="V209" i="27"/>
  <c r="V132" i="27"/>
  <c r="V194" i="27"/>
  <c r="V208" i="27"/>
  <c r="V207" i="27"/>
  <c r="V221" i="27"/>
  <c r="V75" i="27"/>
  <c r="V30" i="27"/>
  <c r="T161" i="27"/>
  <c r="V31" i="27"/>
  <c r="V151" i="27"/>
  <c r="V204" i="27"/>
  <c r="V187" i="27"/>
  <c r="V218" i="27"/>
  <c r="V190" i="27"/>
  <c r="V95" i="27"/>
  <c r="V242" i="27"/>
  <c r="S269" i="27"/>
  <c r="V72" i="27"/>
  <c r="V177" i="27"/>
  <c r="V253" i="27"/>
  <c r="V63" i="27"/>
  <c r="V131" i="27"/>
  <c r="V106" i="27"/>
  <c r="V105" i="27"/>
  <c r="V250" i="27"/>
  <c r="V43" i="27"/>
  <c r="V64" i="27"/>
  <c r="V189" i="27"/>
  <c r="V130" i="27"/>
  <c r="V205" i="27"/>
  <c r="V232" i="27"/>
  <c r="V87" i="27"/>
  <c r="V100" i="27"/>
  <c r="U162" i="27"/>
  <c r="V248" i="27"/>
  <c r="V137" i="27"/>
  <c r="V76" i="27"/>
  <c r="V179" i="27"/>
  <c r="V186" i="27"/>
  <c r="V220" i="27"/>
  <c r="V89" i="27"/>
  <c r="V122" i="27"/>
  <c r="V112" i="27"/>
  <c r="V42" i="27"/>
  <c r="V222" i="27"/>
  <c r="Q269" i="27"/>
  <c r="V159" i="27"/>
  <c r="V133" i="27"/>
  <c r="V33" i="27"/>
  <c r="V117" i="27"/>
  <c r="V110" i="27"/>
  <c r="V124" i="27"/>
  <c r="Q276" i="27"/>
  <c r="V212" i="27"/>
  <c r="V10" i="27"/>
  <c r="V152" i="27"/>
  <c r="V235" i="27"/>
  <c r="V32" i="27"/>
  <c r="W103" i="3"/>
  <c r="W118" i="3"/>
  <c r="W187" i="3"/>
  <c r="U261" i="3"/>
  <c r="C3" i="24" s="1"/>
  <c r="V222" i="9"/>
  <c r="V33" i="9"/>
  <c r="V106" i="9"/>
  <c r="V25" i="9"/>
  <c r="V98" i="9"/>
  <c r="V51" i="9"/>
  <c r="V123" i="9"/>
  <c r="V43" i="9"/>
  <c r="V115" i="9"/>
  <c r="V72" i="9"/>
  <c r="V141" i="9"/>
  <c r="V145" i="9"/>
  <c r="V160" i="9"/>
  <c r="V44" i="9"/>
  <c r="V116" i="9"/>
  <c r="V188" i="9"/>
  <c r="V196" i="9"/>
  <c r="V272" i="9"/>
  <c r="V176" i="9"/>
  <c r="V252" i="9"/>
  <c r="V169" i="9"/>
  <c r="V246" i="9"/>
  <c r="V32" i="9"/>
  <c r="V105" i="9"/>
  <c r="V86" i="9"/>
  <c r="V157" i="9"/>
  <c r="V147" i="9"/>
  <c r="V15" i="9"/>
  <c r="V90" i="9"/>
  <c r="V152" i="9"/>
  <c r="V224" i="9"/>
  <c r="V88" i="9"/>
  <c r="V195" i="9"/>
  <c r="V178" i="9"/>
  <c r="V254" i="9"/>
  <c r="V52" i="9"/>
  <c r="V124" i="9"/>
  <c r="V187" i="9"/>
  <c r="V264" i="9"/>
  <c r="V41" i="9"/>
  <c r="V113" i="9"/>
  <c r="V64" i="9"/>
  <c r="V132" i="9"/>
  <c r="V189" i="9"/>
  <c r="V22" i="9"/>
  <c r="V95" i="9"/>
  <c r="V166" i="9"/>
  <c r="V242" i="9"/>
  <c r="V81" i="9"/>
  <c r="V205" i="9"/>
  <c r="V215" i="9"/>
  <c r="V35" i="9"/>
  <c r="V108" i="9"/>
  <c r="V179" i="9"/>
  <c r="V167" i="9"/>
  <c r="V243" i="9"/>
  <c r="V77" i="9"/>
  <c r="V185" i="9"/>
  <c r="V261" i="9"/>
  <c r="V82" i="9"/>
  <c r="V153" i="9"/>
  <c r="V79" i="9"/>
  <c r="V220" i="9"/>
  <c r="V139" i="9"/>
  <c r="V186" i="9"/>
  <c r="V70" i="9"/>
  <c r="V53" i="9"/>
  <c r="V125" i="9"/>
  <c r="V197" i="9"/>
  <c r="V212" i="9"/>
  <c r="V111" i="9"/>
  <c r="V12" i="9"/>
  <c r="V156" i="9"/>
  <c r="V229" i="9"/>
  <c r="V48" i="9"/>
  <c r="V120" i="9"/>
  <c r="V49" i="9"/>
  <c r="V121" i="9"/>
  <c r="V192" i="9"/>
  <c r="V269" i="9"/>
  <c r="V213" i="9"/>
  <c r="V39" i="9"/>
  <c r="V225" i="9"/>
  <c r="V206" i="9"/>
  <c r="V193" i="9"/>
  <c r="V270" i="9"/>
  <c r="V73" i="9"/>
  <c r="V142" i="9"/>
  <c r="V10" i="9"/>
  <c r="V65" i="9"/>
  <c r="V133" i="9"/>
  <c r="V50" i="9"/>
  <c r="V122" i="9"/>
  <c r="V202" i="9"/>
  <c r="V279" i="9"/>
  <c r="V68" i="9"/>
  <c r="V137" i="9"/>
  <c r="V62" i="9"/>
  <c r="V130" i="9"/>
  <c r="V180" i="9"/>
  <c r="V256" i="9"/>
  <c r="V36" i="9"/>
  <c r="V109" i="9"/>
  <c r="V30" i="9"/>
  <c r="V104" i="9"/>
  <c r="V174" i="9"/>
  <c r="V251" i="9"/>
  <c r="V21" i="9"/>
  <c r="V94" i="9"/>
  <c r="V231" i="9"/>
  <c r="V40" i="9"/>
  <c r="V112" i="9"/>
  <c r="V183" i="9"/>
  <c r="V266" i="9"/>
  <c r="V177" i="9"/>
  <c r="V45" i="9"/>
  <c r="V117" i="9"/>
  <c r="V29" i="9"/>
  <c r="V102" i="9"/>
  <c r="V37" i="9"/>
  <c r="V181" i="9"/>
  <c r="V257" i="9"/>
  <c r="V259" i="9"/>
  <c r="V172" i="9"/>
  <c r="V38" i="9"/>
  <c r="V182" i="9"/>
  <c r="V258" i="9"/>
  <c r="V144" i="9"/>
  <c r="V110" i="9"/>
  <c r="V165" i="9"/>
  <c r="V241" i="9"/>
  <c r="V253" i="9"/>
  <c r="V59" i="9"/>
  <c r="V129" i="9"/>
  <c r="V201" i="9"/>
  <c r="V278" i="9"/>
  <c r="V13" i="9"/>
  <c r="V173" i="9"/>
  <c r="V250" i="9"/>
  <c r="V203" i="9"/>
  <c r="V69" i="9"/>
  <c r="V138" i="9"/>
  <c r="V211" i="9"/>
  <c r="V58" i="9"/>
  <c r="V128" i="9"/>
  <c r="V78" i="9"/>
  <c r="V146" i="9"/>
  <c r="V221" i="9"/>
  <c r="V11" i="9"/>
  <c r="V28" i="9"/>
  <c r="V85" i="9"/>
  <c r="V191" i="9"/>
  <c r="V268" i="9"/>
  <c r="V198" i="9"/>
  <c r="V84" i="9"/>
  <c r="V155" i="9"/>
  <c r="V228" i="9"/>
  <c r="V200" i="9"/>
  <c r="V277" i="9"/>
  <c r="V56" i="9"/>
  <c r="V126" i="9"/>
  <c r="V207" i="9"/>
  <c r="V20" i="9"/>
  <c r="V93" i="9"/>
  <c r="V164" i="9"/>
  <c r="V240" i="9"/>
  <c r="V210" i="9"/>
  <c r="V159" i="9"/>
  <c r="V217" i="9"/>
  <c r="V101" i="9"/>
  <c r="V249" i="9"/>
  <c r="V274" i="9"/>
  <c r="V168" i="9"/>
  <c r="V75" i="9"/>
  <c r="V143" i="9"/>
  <c r="V226" i="9"/>
  <c r="V83" i="9"/>
  <c r="V154" i="9"/>
  <c r="V76" i="9"/>
  <c r="V219" i="9"/>
  <c r="V66" i="9"/>
  <c r="V135" i="9"/>
  <c r="V47" i="9"/>
  <c r="V118" i="9"/>
  <c r="V190" i="9"/>
  <c r="V267" i="9"/>
  <c r="V239" i="9"/>
  <c r="V57" i="9"/>
  <c r="V127" i="9"/>
  <c r="V199" i="9"/>
  <c r="V276" i="9"/>
  <c r="V17" i="9"/>
  <c r="V92" i="9"/>
  <c r="V171" i="9"/>
  <c r="V248" i="9"/>
  <c r="V67" i="9"/>
  <c r="V136" i="9"/>
  <c r="V208" i="9"/>
  <c r="V27" i="9"/>
  <c r="V100" i="9"/>
  <c r="U149" i="27"/>
  <c r="T192" i="27"/>
  <c r="V237" i="27"/>
  <c r="S276" i="27"/>
  <c r="U192" i="27"/>
  <c r="V238" i="27"/>
  <c r="T162" i="27"/>
  <c r="V202" i="27"/>
  <c r="V78" i="27"/>
  <c r="I269" i="27"/>
  <c r="V7" i="27"/>
  <c r="V251" i="27"/>
  <c r="V225" i="27"/>
  <c r="T149" i="27"/>
  <c r="K269" i="27"/>
  <c r="V107" i="27"/>
  <c r="V65" i="27"/>
  <c r="V77" i="27"/>
  <c r="V141" i="27"/>
  <c r="V48" i="19"/>
  <c r="W73" i="3"/>
  <c r="W202" i="3"/>
  <c r="V6" i="19"/>
  <c r="V55" i="19"/>
  <c r="V71" i="14"/>
  <c r="V15" i="14"/>
  <c r="V32" i="19"/>
  <c r="V79" i="14"/>
  <c r="V73" i="14"/>
  <c r="V35" i="14"/>
  <c r="I150" i="9"/>
  <c r="O150" i="9"/>
  <c r="K150" i="9"/>
  <c r="Q150" i="9"/>
  <c r="M150" i="9"/>
  <c r="S150" i="9"/>
  <c r="V60" i="19"/>
  <c r="V53" i="19"/>
  <c r="V6" i="23"/>
  <c r="V172" i="23" s="1"/>
  <c r="E4" i="24" s="1"/>
  <c r="U172" i="23"/>
  <c r="D4" i="24" s="1"/>
  <c r="V95" i="14"/>
  <c r="I151" i="9"/>
  <c r="S151" i="9"/>
  <c r="O151" i="9"/>
  <c r="K151" i="9"/>
  <c r="M151" i="9"/>
  <c r="Q151" i="9"/>
  <c r="V99" i="14"/>
  <c r="C9" i="24"/>
  <c r="C4" i="24"/>
  <c r="C14" i="24"/>
  <c r="I94" i="25"/>
  <c r="V90" i="14"/>
  <c r="V25" i="14"/>
  <c r="V14" i="14"/>
  <c r="V19" i="14"/>
  <c r="V72" i="14"/>
  <c r="V46" i="14"/>
  <c r="V23" i="14"/>
  <c r="V31" i="14"/>
  <c r="V45" i="14"/>
  <c r="V84" i="14"/>
  <c r="V66" i="14"/>
  <c r="V39" i="14"/>
  <c r="V50" i="14"/>
  <c r="V28" i="14"/>
  <c r="V57" i="14"/>
  <c r="V82" i="14"/>
  <c r="V70" i="14"/>
  <c r="V30" i="14"/>
  <c r="V81" i="14"/>
  <c r="V43" i="14"/>
  <c r="V86" i="14"/>
  <c r="V88" i="14"/>
  <c r="V74" i="14"/>
  <c r="V18" i="14"/>
  <c r="V92" i="14"/>
  <c r="V48" i="14"/>
  <c r="V59" i="14"/>
  <c r="V98" i="14"/>
  <c r="V58" i="14"/>
  <c r="V80" i="14"/>
  <c r="V55" i="14"/>
  <c r="V34" i="14"/>
  <c r="V44" i="14"/>
  <c r="V67" i="14"/>
  <c r="V83" i="14"/>
  <c r="V54" i="14"/>
  <c r="V49" i="14"/>
  <c r="V63" i="14"/>
  <c r="V96" i="14"/>
  <c r="V62" i="14"/>
  <c r="V77" i="14"/>
  <c r="V60" i="14"/>
  <c r="V100" i="14"/>
  <c r="V26" i="14"/>
  <c r="V36" i="14"/>
  <c r="V11" i="14"/>
  <c r="V52" i="14"/>
  <c r="V69" i="14"/>
  <c r="V29" i="14"/>
  <c r="V40" i="14"/>
  <c r="V75" i="14"/>
  <c r="V16" i="14"/>
  <c r="V91" i="14"/>
  <c r="V40" i="19"/>
  <c r="V59" i="19"/>
  <c r="V69" i="19"/>
  <c r="V10" i="19"/>
  <c r="V33" i="19"/>
  <c r="V31" i="19"/>
  <c r="V8" i="19"/>
  <c r="V67" i="19"/>
  <c r="V26" i="19"/>
  <c r="V46" i="19"/>
  <c r="V36" i="19"/>
  <c r="V25" i="19"/>
  <c r="V23" i="19"/>
  <c r="V16" i="19"/>
  <c r="V11" i="19"/>
  <c r="V38" i="19"/>
  <c r="V47" i="19"/>
  <c r="V43" i="19"/>
  <c r="V50" i="19"/>
  <c r="V19" i="19"/>
  <c r="V64" i="19"/>
  <c r="V14" i="19"/>
  <c r="V12" i="19"/>
  <c r="V72" i="19"/>
  <c r="V51" i="19"/>
  <c r="V57" i="19"/>
  <c r="V66" i="19"/>
  <c r="V21" i="19"/>
  <c r="V27" i="19"/>
  <c r="V58" i="19"/>
  <c r="V35" i="19"/>
  <c r="V9" i="9"/>
  <c r="W188" i="3"/>
  <c r="W141" i="3"/>
  <c r="W27" i="3"/>
  <c r="W102" i="3"/>
  <c r="W97" i="3"/>
  <c r="W157" i="3"/>
  <c r="W167" i="3"/>
  <c r="W250" i="3"/>
  <c r="W11" i="3"/>
  <c r="W184" i="3"/>
  <c r="W242" i="3"/>
  <c r="W62" i="3"/>
  <c r="W122" i="3"/>
  <c r="W182" i="3"/>
  <c r="W113" i="3"/>
  <c r="W175" i="3"/>
  <c r="W234" i="3"/>
  <c r="W80" i="3"/>
  <c r="W90" i="3"/>
  <c r="W61" i="3"/>
  <c r="W209" i="3"/>
  <c r="W121" i="3"/>
  <c r="W208" i="3"/>
  <c r="W95" i="3"/>
  <c r="W239" i="3"/>
  <c r="W36" i="3"/>
  <c r="W252" i="3"/>
  <c r="W231" i="3"/>
  <c r="W128" i="3"/>
  <c r="W191" i="3"/>
  <c r="W216" i="3"/>
  <c r="W76" i="3"/>
  <c r="W136" i="3"/>
  <c r="W198" i="3"/>
  <c r="W47" i="3"/>
  <c r="W29" i="3"/>
  <c r="W253" i="3"/>
  <c r="W245" i="3"/>
  <c r="W58" i="3"/>
  <c r="W84" i="3"/>
  <c r="W13" i="3"/>
  <c r="W201" i="3"/>
  <c r="W156" i="3"/>
  <c r="W51" i="3"/>
  <c r="W260" i="3"/>
  <c r="W40" i="3"/>
  <c r="W197" i="3"/>
  <c r="W21" i="3"/>
  <c r="W230" i="3"/>
  <c r="W37" i="3"/>
  <c r="W12" i="3"/>
  <c r="W87" i="3"/>
  <c r="W109" i="3"/>
  <c r="W170" i="3"/>
  <c r="W70" i="3"/>
  <c r="W98" i="3"/>
  <c r="W224" i="3"/>
  <c r="W56" i="3"/>
  <c r="W116" i="3"/>
  <c r="W178" i="3"/>
  <c r="W69" i="3"/>
  <c r="W192" i="3"/>
  <c r="W16" i="3"/>
  <c r="W44" i="3"/>
  <c r="W238" i="3"/>
  <c r="W164" i="3"/>
  <c r="W129" i="3"/>
  <c r="W206" i="3"/>
  <c r="W180" i="3"/>
  <c r="W249" i="3"/>
  <c r="W106" i="3"/>
  <c r="W72" i="3"/>
  <c r="W149" i="3"/>
  <c r="W171" i="3"/>
  <c r="W217" i="3"/>
  <c r="W82" i="3"/>
  <c r="W138" i="3"/>
  <c r="W160" i="3"/>
  <c r="W219" i="3"/>
  <c r="W125" i="3"/>
  <c r="W159" i="3"/>
  <c r="W26" i="3"/>
  <c r="W85" i="3"/>
  <c r="W110" i="3"/>
  <c r="W133" i="3"/>
  <c r="W195" i="3"/>
  <c r="W39" i="3"/>
  <c r="W166" i="3"/>
  <c r="W93" i="3"/>
  <c r="W140" i="3"/>
  <c r="W83" i="3"/>
  <c r="W144" i="3"/>
  <c r="W204" i="3"/>
  <c r="W259" i="3"/>
  <c r="W88" i="3"/>
  <c r="W148" i="3"/>
  <c r="W237" i="3"/>
  <c r="W46" i="3"/>
  <c r="W247" i="3"/>
  <c r="W75" i="3"/>
  <c r="W91" i="3"/>
  <c r="W152" i="3"/>
  <c r="W57" i="3"/>
  <c r="W117" i="3"/>
  <c r="W179" i="3"/>
  <c r="W24" i="3"/>
  <c r="W229" i="3"/>
  <c r="W52" i="3"/>
  <c r="W173" i="3"/>
  <c r="W232" i="3"/>
  <c r="W65" i="3"/>
  <c r="W32" i="3"/>
  <c r="W248" i="3"/>
  <c r="W151" i="3"/>
  <c r="W132" i="3"/>
  <c r="W251" i="3"/>
  <c r="W60" i="3"/>
  <c r="W169" i="3"/>
  <c r="W71" i="3"/>
  <c r="W131" i="3"/>
  <c r="W135" i="3"/>
  <c r="W79" i="3"/>
  <c r="W139" i="3"/>
  <c r="W48" i="3"/>
  <c r="W107" i="3"/>
  <c r="W168" i="3"/>
  <c r="W227" i="3"/>
  <c r="W143" i="3"/>
  <c r="W10" i="3"/>
  <c r="W130" i="3"/>
  <c r="W45" i="3"/>
  <c r="W104" i="3"/>
  <c r="W165" i="3"/>
  <c r="W225" i="3"/>
  <c r="W105" i="3"/>
  <c r="W34" i="3"/>
  <c r="W59" i="3"/>
  <c r="W119" i="3"/>
  <c r="W181" i="3"/>
  <c r="W240" i="3"/>
  <c r="W53" i="3"/>
  <c r="W233" i="3"/>
  <c r="W120" i="3"/>
  <c r="W64" i="3"/>
  <c r="W186" i="3"/>
  <c r="W9" i="3"/>
  <c r="W74" i="3"/>
  <c r="W134" i="3"/>
  <c r="W196" i="3"/>
  <c r="W254" i="3"/>
  <c r="W127" i="3"/>
  <c r="W190" i="3"/>
  <c r="W236" i="3"/>
  <c r="W25" i="3"/>
  <c r="W255" i="3"/>
  <c r="W114" i="3"/>
  <c r="W176" i="3"/>
  <c r="W235" i="3"/>
  <c r="W211" i="3"/>
  <c r="W20" i="3"/>
  <c r="W33" i="3"/>
  <c r="W92" i="3"/>
  <c r="W153" i="3"/>
  <c r="W115" i="3"/>
  <c r="W41" i="3"/>
  <c r="W99" i="3"/>
  <c r="W161" i="3"/>
  <c r="W220" i="3"/>
  <c r="W63" i="3"/>
  <c r="W123" i="3"/>
  <c r="W185" i="3"/>
  <c r="W243" i="3"/>
  <c r="W17" i="3"/>
  <c r="W77" i="3"/>
  <c r="W30" i="3"/>
  <c r="W146" i="3"/>
  <c r="W193" i="3"/>
  <c r="W78" i="3"/>
  <c r="W257" i="3"/>
  <c r="W81" i="3"/>
  <c r="W142" i="3"/>
  <c r="W23" i="3"/>
  <c r="W210" i="3"/>
  <c r="W154" i="3"/>
  <c r="W213" i="3"/>
  <c r="W177" i="3"/>
  <c r="W207" i="3"/>
  <c r="W89" i="3"/>
  <c r="W28" i="3"/>
  <c r="W86" i="3"/>
  <c r="W147" i="3"/>
  <c r="W214" i="3"/>
  <c r="W38" i="3"/>
  <c r="W158" i="3"/>
  <c r="W218" i="3"/>
  <c r="W42" i="3"/>
  <c r="W100" i="3"/>
  <c r="W162" i="3"/>
  <c r="W221" i="3"/>
  <c r="W101" i="3"/>
  <c r="W35" i="3"/>
  <c r="W94" i="3"/>
  <c r="W155" i="3"/>
  <c r="W222" i="3"/>
  <c r="W145" i="3"/>
  <c r="W205" i="3"/>
  <c r="W49" i="3"/>
  <c r="W108" i="3"/>
  <c r="W228" i="3"/>
  <c r="W22" i="3"/>
  <c r="W200" i="3"/>
  <c r="W258" i="3"/>
  <c r="W67" i="3"/>
  <c r="W126" i="3"/>
  <c r="W189" i="3"/>
  <c r="W246" i="3"/>
  <c r="W15" i="3"/>
  <c r="AE76" i="23"/>
  <c r="AE75" i="23"/>
  <c r="AE74" i="23"/>
  <c r="AE73" i="23"/>
  <c r="AE72" i="23"/>
  <c r="AE71" i="23"/>
  <c r="AE70" i="23"/>
  <c r="AE69" i="23"/>
  <c r="AE68" i="23"/>
  <c r="AE67" i="23"/>
  <c r="AE66" i="23"/>
  <c r="AE65" i="23"/>
  <c r="AE64" i="23"/>
  <c r="AE63" i="23"/>
  <c r="AE62" i="23"/>
  <c r="AE61" i="23"/>
  <c r="AE60" i="23"/>
  <c r="AE59" i="23"/>
  <c r="AE58" i="23"/>
  <c r="AE57" i="23"/>
  <c r="AE56" i="23"/>
  <c r="AE55" i="23"/>
  <c r="AE54" i="23"/>
  <c r="AE53" i="23"/>
  <c r="AE52" i="23"/>
  <c r="AE51" i="23"/>
  <c r="AE50" i="23"/>
  <c r="AE49" i="23"/>
  <c r="AE48" i="23"/>
  <c r="AE47" i="23"/>
  <c r="AE46" i="23"/>
  <c r="AE45" i="23"/>
  <c r="AE44" i="23"/>
  <c r="AE43" i="23"/>
  <c r="AE42" i="23"/>
  <c r="AE41" i="23"/>
  <c r="AE40" i="23"/>
  <c r="AE39" i="23"/>
  <c r="AE38" i="23"/>
  <c r="AE37" i="23"/>
  <c r="AE36" i="23"/>
  <c r="AE35" i="23"/>
  <c r="AE34" i="23"/>
  <c r="AE33" i="23"/>
  <c r="AE32" i="23"/>
  <c r="AE31" i="23"/>
  <c r="AE30" i="23"/>
  <c r="AE29" i="23"/>
  <c r="AE28" i="23"/>
  <c r="AE27" i="23"/>
  <c r="AE26" i="23"/>
  <c r="AE25" i="23"/>
  <c r="AE24" i="23"/>
  <c r="AE23" i="23"/>
  <c r="AE22" i="23"/>
  <c r="AE21" i="23"/>
  <c r="AE20" i="23"/>
  <c r="AE17" i="23"/>
  <c r="AE16" i="23"/>
  <c r="AE15" i="23"/>
  <c r="AE14" i="23"/>
  <c r="AE13" i="23"/>
  <c r="AE12" i="23"/>
  <c r="AE11" i="23"/>
  <c r="AE10" i="23"/>
  <c r="AE8" i="23"/>
  <c r="AE6" i="23"/>
  <c r="V150" i="27" l="1"/>
  <c r="V162" i="27"/>
  <c r="V161" i="27"/>
  <c r="U269" i="27"/>
  <c r="D13" i="24" s="1"/>
  <c r="V149" i="27"/>
  <c r="T151" i="9"/>
  <c r="T269" i="27"/>
  <c r="C13" i="24" s="1"/>
  <c r="V192" i="27"/>
  <c r="S280" i="9"/>
  <c r="M280" i="9"/>
  <c r="Q280" i="9"/>
  <c r="U150" i="9"/>
  <c r="K280" i="9"/>
  <c r="U151" i="9"/>
  <c r="D9" i="24"/>
  <c r="D14" i="24"/>
  <c r="O280" i="9"/>
  <c r="E14" i="24"/>
  <c r="E9" i="24"/>
  <c r="T150" i="9"/>
  <c r="V150" i="9" s="1"/>
  <c r="I280" i="9"/>
  <c r="K94" i="25"/>
  <c r="AE78" i="23"/>
  <c r="V269" i="27" l="1"/>
  <c r="E13" i="24" s="1"/>
  <c r="V151" i="9"/>
  <c r="U280" i="9"/>
  <c r="T280" i="9"/>
  <c r="C8" i="24" s="1"/>
  <c r="D8" i="24"/>
  <c r="AL49" i="3"/>
  <c r="AL48" i="3"/>
  <c r="AL47" i="3"/>
  <c r="AL45" i="3"/>
  <c r="AL44" i="3"/>
  <c r="AL42" i="3"/>
  <c r="AL41" i="3"/>
  <c r="AL40" i="3"/>
  <c r="AL38" i="3"/>
  <c r="AL33" i="3"/>
  <c r="AL32" i="3"/>
  <c r="BQ16" i="3"/>
  <c r="BR16" i="3" s="1"/>
  <c r="BP16" i="3"/>
  <c r="BQ15" i="3"/>
  <c r="BR15" i="3" s="1"/>
  <c r="BP15" i="3"/>
  <c r="V280" i="9" l="1"/>
  <c r="E8" i="24" s="1"/>
  <c r="BO15" i="9"/>
  <c r="BP15" i="9"/>
  <c r="BQ15" i="9" s="1"/>
  <c r="BO16" i="9"/>
  <c r="BP16" i="9"/>
  <c r="BQ16" i="9" s="1"/>
  <c r="AJ26" i="9"/>
  <c r="AK32" i="9"/>
  <c r="AK33" i="9"/>
  <c r="AK40" i="9"/>
  <c r="AK43" i="9"/>
  <c r="AK44" i="9"/>
  <c r="AK45" i="9"/>
  <c r="AK47" i="9"/>
  <c r="AK48" i="9"/>
  <c r="AK50" i="9"/>
  <c r="AK52" i="9"/>
  <c r="AK53" i="9"/>
  <c r="Q281" i="9"/>
  <c r="S281" i="9"/>
  <c r="AJ281" i="9"/>
  <c r="R287" i="9" s="1"/>
  <c r="Q283" i="9"/>
  <c r="Q286" i="9"/>
  <c r="S286" i="9"/>
  <c r="Q288" i="9"/>
  <c r="BR16" i="9" l="1"/>
  <c r="BR15" i="9"/>
  <c r="BR17" i="9" l="1"/>
  <c r="Q76" i="19" l="1"/>
  <c r="AE72" i="19"/>
  <c r="AE71" i="19"/>
  <c r="AE70" i="19"/>
  <c r="AE69" i="19"/>
  <c r="AE68" i="19"/>
  <c r="AE67" i="19"/>
  <c r="AE66" i="19"/>
  <c r="AE65" i="19"/>
  <c r="AE64" i="19"/>
  <c r="AE63" i="19"/>
  <c r="AE62" i="19"/>
  <c r="AE61" i="19"/>
  <c r="AE60" i="19"/>
  <c r="AE59" i="19"/>
  <c r="AE58" i="19"/>
  <c r="AE57" i="19"/>
  <c r="AE56" i="19"/>
  <c r="AE55" i="19"/>
  <c r="AE54" i="19"/>
  <c r="AE53" i="19"/>
  <c r="AE52" i="19"/>
  <c r="AE51" i="19"/>
  <c r="AE50" i="19"/>
  <c r="AE49" i="19"/>
  <c r="AE48" i="19"/>
  <c r="AE47" i="19"/>
  <c r="AE46" i="19"/>
  <c r="AE45" i="19"/>
  <c r="AE44" i="19"/>
  <c r="AE43" i="19"/>
  <c r="AE42" i="19"/>
  <c r="AE41" i="19"/>
  <c r="AE40" i="19"/>
  <c r="AE39" i="19"/>
  <c r="AE38" i="19"/>
  <c r="AE37" i="19"/>
  <c r="AE36" i="19"/>
  <c r="AE35" i="19"/>
  <c r="AE34" i="19"/>
  <c r="AE33" i="19"/>
  <c r="AE32" i="19"/>
  <c r="AE31" i="19"/>
  <c r="AE30" i="19"/>
  <c r="AE29" i="19"/>
  <c r="AE28" i="19"/>
  <c r="AE27" i="19"/>
  <c r="AE26" i="19"/>
  <c r="AE25" i="19"/>
  <c r="AE24" i="19"/>
  <c r="AE23" i="19"/>
  <c r="AE22" i="19"/>
  <c r="AE21" i="19"/>
  <c r="AE19" i="19"/>
  <c r="AE18" i="19"/>
  <c r="AE17" i="19"/>
  <c r="AE16" i="19"/>
  <c r="AE15" i="19"/>
  <c r="AE14" i="19"/>
  <c r="AE13" i="19"/>
  <c r="AE12" i="19"/>
  <c r="AE11" i="19"/>
  <c r="AE10" i="19"/>
  <c r="AE8" i="19"/>
  <c r="AE6" i="19"/>
  <c r="S73" i="19"/>
  <c r="AE106" i="14"/>
  <c r="Q106" i="14"/>
  <c r="AE101" i="14"/>
  <c r="AE100" i="14"/>
  <c r="AE99" i="14"/>
  <c r="AD98" i="14"/>
  <c r="AE98" i="14" s="1"/>
  <c r="AE97" i="14"/>
  <c r="AE96" i="14"/>
  <c r="AE95" i="14"/>
  <c r="AE94" i="14"/>
  <c r="AE93" i="14"/>
  <c r="AE92" i="14"/>
  <c r="AE91" i="14"/>
  <c r="AE90" i="14"/>
  <c r="AE89" i="14"/>
  <c r="AE88" i="14"/>
  <c r="AE87" i="14"/>
  <c r="AE86" i="14"/>
  <c r="AE85" i="14"/>
  <c r="AE84" i="14"/>
  <c r="AE83" i="14"/>
  <c r="AE82" i="14"/>
  <c r="AE81" i="14"/>
  <c r="AE80" i="14"/>
  <c r="AE79" i="14"/>
  <c r="AE78" i="14"/>
  <c r="AE77" i="14"/>
  <c r="AE76" i="14"/>
  <c r="AE75" i="14"/>
  <c r="AE74" i="14"/>
  <c r="AE73" i="14"/>
  <c r="AE72" i="14"/>
  <c r="AE71" i="14"/>
  <c r="AE70" i="14"/>
  <c r="AE69" i="14"/>
  <c r="AE68" i="14"/>
  <c r="AE67" i="14"/>
  <c r="AE66" i="14"/>
  <c r="AE65" i="14"/>
  <c r="AE64" i="14"/>
  <c r="AE63" i="14"/>
  <c r="AE62" i="14"/>
  <c r="AE61" i="14"/>
  <c r="AE60" i="14"/>
  <c r="AE59" i="14"/>
  <c r="AE58" i="14"/>
  <c r="AE57" i="14"/>
  <c r="AE56" i="14"/>
  <c r="AE55" i="14"/>
  <c r="AE54" i="14"/>
  <c r="AE53" i="14"/>
  <c r="AE52" i="14"/>
  <c r="AE51" i="14"/>
  <c r="AE50" i="14"/>
  <c r="AE49" i="14"/>
  <c r="AE48" i="14"/>
  <c r="AE47" i="14"/>
  <c r="AE46" i="14"/>
  <c r="AE45" i="14"/>
  <c r="AE44" i="14"/>
  <c r="AE43" i="14"/>
  <c r="AE42" i="14"/>
  <c r="AE41" i="14"/>
  <c r="AE40" i="14"/>
  <c r="AE39" i="14"/>
  <c r="AE38" i="14"/>
  <c r="AE37" i="14"/>
  <c r="AE36" i="14"/>
  <c r="AE35" i="14"/>
  <c r="AE34" i="14"/>
  <c r="AE33" i="14"/>
  <c r="AE32" i="14"/>
  <c r="AE31" i="14"/>
  <c r="AE30" i="14"/>
  <c r="AE29" i="14"/>
  <c r="AE28" i="14"/>
  <c r="AE27" i="14"/>
  <c r="AE26" i="14"/>
  <c r="AE25" i="14"/>
  <c r="AE24" i="14"/>
  <c r="AE23" i="14"/>
  <c r="AE22" i="14"/>
  <c r="AE21" i="14"/>
  <c r="AE20" i="14"/>
  <c r="AE19" i="14"/>
  <c r="AE18" i="14"/>
  <c r="AE17" i="14"/>
  <c r="AE16" i="14"/>
  <c r="AE15" i="14"/>
  <c r="AE14" i="14"/>
  <c r="AE13" i="14"/>
  <c r="AE12" i="14"/>
  <c r="AE11" i="14"/>
  <c r="AE10" i="14"/>
  <c r="AE9" i="14"/>
  <c r="AE8" i="14"/>
  <c r="AE7" i="14"/>
  <c r="AE6" i="14"/>
  <c r="AE103" i="14" l="1"/>
  <c r="AE74" i="19"/>
  <c r="U73" i="19"/>
  <c r="D5" i="24" s="1"/>
  <c r="U102" i="14"/>
  <c r="T73" i="19"/>
  <c r="Q73" i="19"/>
  <c r="Q102" i="14"/>
  <c r="T102" i="14" s="1"/>
  <c r="S102" i="14"/>
  <c r="C5" i="24" l="1"/>
  <c r="C15" i="24"/>
  <c r="C10" i="24"/>
  <c r="D10" i="24"/>
  <c r="D15" i="24"/>
  <c r="C6" i="24"/>
  <c r="C16" i="24"/>
  <c r="C11" i="24"/>
  <c r="V73" i="19"/>
  <c r="E5" i="24" s="1"/>
  <c r="V102" i="14"/>
  <c r="E15" i="24" l="1"/>
  <c r="E10" i="24"/>
  <c r="E6" i="24"/>
  <c r="D6" i="24"/>
  <c r="D16" i="24" l="1"/>
  <c r="D11" i="24"/>
  <c r="E16" i="24"/>
  <c r="E11" i="24"/>
  <c r="Q270" i="3" l="1"/>
  <c r="T268" i="3"/>
  <c r="Q268" i="3"/>
  <c r="Q265" i="3"/>
  <c r="AK263" i="3"/>
  <c r="R269" i="3" s="1"/>
  <c r="T263" i="3"/>
  <c r="Q263" i="3"/>
  <c r="W261" i="3"/>
  <c r="E3" i="24" s="1"/>
  <c r="E17" i="24" s="1"/>
  <c r="V261" i="3"/>
  <c r="D3" i="24" s="1"/>
  <c r="D17" i="24" s="1"/>
  <c r="C17" i="24"/>
  <c r="T261" i="3"/>
  <c r="Q261" i="3"/>
  <c r="M261" i="3"/>
  <c r="K261" i="3"/>
  <c r="I261" i="3"/>
  <c r="AK26" i="3"/>
  <c r="AK261" i="3" s="1"/>
  <c r="BS15" i="3" l="1"/>
  <c r="BS16" i="3"/>
  <c r="BS17" i="3" l="1"/>
</calcChain>
</file>

<file path=xl/sharedStrings.xml><?xml version="1.0" encoding="utf-8"?>
<sst xmlns="http://schemas.openxmlformats.org/spreadsheetml/2006/main" count="6657" uniqueCount="1367">
  <si>
    <t>TOTAL</t>
  </si>
  <si>
    <t>Price Schedule No. 3 Design Services</t>
  </si>
  <si>
    <t>Price Schedule No. 4 - Assembly and other services</t>
  </si>
  <si>
    <t>Item</t>
  </si>
  <si>
    <t>Description</t>
  </si>
  <si>
    <t>Prix unitaire</t>
  </si>
  <si>
    <t>Total</t>
  </si>
  <si>
    <t>Unit price</t>
  </si>
  <si>
    <t>Total prices</t>
  </si>
  <si>
    <t xml:space="preserve">Unité </t>
  </si>
  <si>
    <t>FOB</t>
  </si>
  <si>
    <t xml:space="preserve"> CIP</t>
  </si>
  <si>
    <t>EXW+transp. Loc.+assurance</t>
  </si>
  <si>
    <t xml:space="preserve">Unit </t>
  </si>
  <si>
    <t>Qty</t>
  </si>
  <si>
    <t>EXW + transp. Loc. + Insurance</t>
  </si>
  <si>
    <t>Local -FCFA</t>
  </si>
  <si>
    <t>4 = (1x3)</t>
  </si>
  <si>
    <t xml:space="preserve">5
</t>
  </si>
  <si>
    <t>6 = (1x5)</t>
  </si>
  <si>
    <t>8 = (1x7)</t>
  </si>
  <si>
    <t>10 = (1x9)</t>
  </si>
  <si>
    <t>12 = (1x11)</t>
  </si>
  <si>
    <t>14 = (1x13)</t>
  </si>
  <si>
    <t>15 = (4+8+12)</t>
  </si>
  <si>
    <t>16 = (6+10+14)</t>
  </si>
  <si>
    <t>17 = 15 x 655,957 + 16</t>
  </si>
  <si>
    <t>15 = (4 + 8 + 12)</t>
  </si>
  <si>
    <t>16 = (6 + 10 + 14)</t>
  </si>
  <si>
    <t>17 = 15 x 655.957 + 16</t>
  </si>
  <si>
    <t>0</t>
  </si>
  <si>
    <t>Etudes et prestations</t>
  </si>
  <si>
    <t>Studies and services</t>
  </si>
  <si>
    <t>0.1</t>
  </si>
  <si>
    <t>Etudes géotechniques et relevés topographiquess</t>
  </si>
  <si>
    <t>1</t>
  </si>
  <si>
    <t>Geotechnical studies and topographical surveys</t>
  </si>
  <si>
    <t>0.2</t>
  </si>
  <si>
    <t>Etudes d'éxecution</t>
  </si>
  <si>
    <t>Execution studies</t>
  </si>
  <si>
    <t>0.3</t>
  </si>
  <si>
    <t>Documentation "tel que construit"</t>
  </si>
  <si>
    <t>Documentation "as built"</t>
  </si>
  <si>
    <t>0.4</t>
  </si>
  <si>
    <t>Manuels de maintenance et entretien</t>
  </si>
  <si>
    <t>Maintenance and care manuals</t>
  </si>
  <si>
    <t>0.5</t>
  </si>
  <si>
    <t>Etude de court-circuit et réglage des protections du poste</t>
  </si>
  <si>
    <t>Short-circuit study and adjustment of substation protections</t>
  </si>
  <si>
    <t>Installations de chantier</t>
  </si>
  <si>
    <t>Site installations</t>
  </si>
  <si>
    <t>1.1</t>
  </si>
  <si>
    <t>Mobilisation/démobilisation</t>
  </si>
  <si>
    <t>Mobilization / demobilization</t>
  </si>
  <si>
    <t>1.2</t>
  </si>
  <si>
    <t>2</t>
  </si>
  <si>
    <t>Génie civil</t>
  </si>
  <si>
    <t>Civil engineering</t>
  </si>
  <si>
    <t>2.1</t>
  </si>
  <si>
    <t>Plateforme</t>
  </si>
  <si>
    <t>Platform</t>
  </si>
  <si>
    <t>2.1.1</t>
  </si>
  <si>
    <t>2.1.2</t>
  </si>
  <si>
    <t>Caniveaux de drainage et drains enterrés</t>
  </si>
  <si>
    <t>Drainage channels and buried drains</t>
  </si>
  <si>
    <t>2.1.3</t>
  </si>
  <si>
    <t>Surfaces gravillonnee</t>
  </si>
  <si>
    <t>Gravelled surfaces</t>
  </si>
  <si>
    <t>2.1.4</t>
  </si>
  <si>
    <t>Eclairage ext.</t>
  </si>
  <si>
    <t>Outdoor lighting</t>
  </si>
  <si>
    <t>2.1.5</t>
  </si>
  <si>
    <t>Caniveaux/fourreaux pour câbles BT</t>
  </si>
  <si>
    <t>Channels / ducts for LV cables</t>
  </si>
  <si>
    <t>2.1.6</t>
  </si>
  <si>
    <t>Caniveaux/fourreaux pour câbles HTA</t>
  </si>
  <si>
    <t>Channels / ducts for MV cables</t>
  </si>
  <si>
    <t>2.1.7</t>
  </si>
  <si>
    <t>Clôture et accès</t>
  </si>
  <si>
    <t>Fence and access</t>
  </si>
  <si>
    <t>2.1.8</t>
  </si>
  <si>
    <t>Voies de circulation légères, parkings, cheminements internes</t>
  </si>
  <si>
    <t>Light traffic lanes, car parks, internal paths</t>
  </si>
  <si>
    <t>2.1.9</t>
  </si>
  <si>
    <t>Voies de circulations lourdes</t>
  </si>
  <si>
    <t>Heavy traffic lanes</t>
  </si>
  <si>
    <t>2.1.10</t>
  </si>
  <si>
    <t>Aménagements d'accès au site</t>
  </si>
  <si>
    <t>Site access arrangements</t>
  </si>
  <si>
    <t>2.2</t>
  </si>
  <si>
    <t>Fondations, constructions Génie Civil</t>
  </si>
  <si>
    <t>Foundations, constructions Civil Engineering</t>
  </si>
  <si>
    <t>2.2.1</t>
  </si>
  <si>
    <t>Fondation portiques travée ligne</t>
  </si>
  <si>
    <t>2.2.2</t>
  </si>
  <si>
    <t>Fondations appareils HT travée ligne</t>
  </si>
  <si>
    <t>Foundations for HV devices line bay</t>
  </si>
  <si>
    <t>2.2.3</t>
  </si>
  <si>
    <t>2.2.4</t>
  </si>
  <si>
    <t>Fondations appareils HT travée couplage</t>
  </si>
  <si>
    <t>Foundations HV devices coupling bay</t>
  </si>
  <si>
    <t>2.2.5</t>
  </si>
  <si>
    <t>Fondations Jeu de barres</t>
  </si>
  <si>
    <t>Foundations Busbar</t>
  </si>
  <si>
    <t>2.2.6</t>
  </si>
  <si>
    <t>2.2.7</t>
  </si>
  <si>
    <t xml:space="preserve">Fondation transformateur de puissance (taille 60 MVA) </t>
  </si>
  <si>
    <t xml:space="preserve">Power transformer foundation (size 60 MVA) </t>
  </si>
  <si>
    <t>2.2.8</t>
  </si>
  <si>
    <t>2.2.9</t>
  </si>
  <si>
    <t xml:space="preserve">Fondation inductance shunt (taille 25 MVAr) </t>
  </si>
  <si>
    <t>2.2.10</t>
  </si>
  <si>
    <t>2.2.11</t>
  </si>
  <si>
    <t>Offset oil recovery tank</t>
  </si>
  <si>
    <t>2.2.12</t>
  </si>
  <si>
    <t>Murs pare feu</t>
  </si>
  <si>
    <t>ens</t>
  </si>
  <si>
    <t>Fire walls</t>
  </si>
  <si>
    <t>set</t>
  </si>
  <si>
    <t>2.2.13</t>
  </si>
  <si>
    <t>Autres fondations</t>
  </si>
  <si>
    <t>Other foundations</t>
  </si>
  <si>
    <t>2.3</t>
  </si>
  <si>
    <t>2.3.1</t>
  </si>
  <si>
    <t>2.3.2</t>
  </si>
  <si>
    <t>2.3.3</t>
  </si>
  <si>
    <t>2.3.4</t>
  </si>
  <si>
    <t>2.3.5</t>
  </si>
  <si>
    <t>2.3.6</t>
  </si>
  <si>
    <t>2.3.7</t>
  </si>
  <si>
    <t>2.4</t>
  </si>
  <si>
    <t>Structures métalliques et supports</t>
  </si>
  <si>
    <t>Metal structures and supports</t>
  </si>
  <si>
    <t>2.4.1</t>
  </si>
  <si>
    <t>Portiques d'ancrage lignes</t>
  </si>
  <si>
    <t>Line anchoring gantries</t>
  </si>
  <si>
    <t>2.4.2</t>
  </si>
  <si>
    <t>Supports équipements 225kV travée ligne</t>
  </si>
  <si>
    <t>225kV line bay equipment supports</t>
  </si>
  <si>
    <t>2.4.4</t>
  </si>
  <si>
    <t>2.4.5</t>
  </si>
  <si>
    <t>Support équipements 225kV travée couplage</t>
  </si>
  <si>
    <t>Equipment support 225kV coupling bay</t>
  </si>
  <si>
    <t>2.4.6</t>
  </si>
  <si>
    <t>Supports jeux de barres 225kV</t>
  </si>
  <si>
    <t>225kV busbar supports</t>
  </si>
  <si>
    <t>3</t>
  </si>
  <si>
    <t>Transformateurs, réactances</t>
  </si>
  <si>
    <t>Transformers, reactors</t>
  </si>
  <si>
    <t>3.1</t>
  </si>
  <si>
    <t>3.2</t>
  </si>
  <si>
    <t>3.3</t>
  </si>
  <si>
    <t>Inductance shunt 25 MVAr, 225 kV</t>
  </si>
  <si>
    <t>3.4</t>
  </si>
  <si>
    <t>Inductance shunt 20 MVAr, 225 kV</t>
  </si>
  <si>
    <t>3.5</t>
  </si>
  <si>
    <t>Inductance de neutre pour réactance 20MVAr</t>
  </si>
  <si>
    <t>Neutral inductance for 20MVAr reactance</t>
  </si>
  <si>
    <t>4</t>
  </si>
  <si>
    <t>Travées Haute tension</t>
  </si>
  <si>
    <t>High voltage spans</t>
  </si>
  <si>
    <t>4.1</t>
  </si>
  <si>
    <t>4.1.1</t>
  </si>
  <si>
    <t>Disjoncteur 225 kV avec support</t>
  </si>
  <si>
    <t>pc</t>
  </si>
  <si>
    <t>225 kV circuit breaker with support</t>
  </si>
  <si>
    <t>4.1.2</t>
  </si>
  <si>
    <t>4.1.3</t>
  </si>
  <si>
    <t>Sectionneur pantographe tripolaire 225 kV</t>
  </si>
  <si>
    <t>225 kV three-pole pantograph switch</t>
  </si>
  <si>
    <t>4.1.4</t>
  </si>
  <si>
    <t>Transformateur de courant ligne 225 kV</t>
  </si>
  <si>
    <t>225 kV line current transformer (300-600/1-1-1-1-1A)</t>
  </si>
  <si>
    <t>4.1.5</t>
  </si>
  <si>
    <t>4.1.6</t>
  </si>
  <si>
    <t>4.1.7</t>
  </si>
  <si>
    <t>Transformateur capacitif de tension ligne 225 kV</t>
  </si>
  <si>
    <t>225 kV line voltage capacitive transformer</t>
  </si>
  <si>
    <t>4.1.8</t>
  </si>
  <si>
    <t>4.1.9</t>
  </si>
  <si>
    <t>Parafoudres de Ligne 225 kV</t>
  </si>
  <si>
    <t>Line surge arresters 225 kV</t>
  </si>
  <si>
    <t>4.1.10</t>
  </si>
  <si>
    <t>4.1.11</t>
  </si>
  <si>
    <t>4.1.12</t>
  </si>
  <si>
    <t xml:space="preserve">Isolateur de support 225 kV </t>
  </si>
  <si>
    <t xml:space="preserve">225 kV support insulator </t>
  </si>
  <si>
    <t>4.1.13</t>
  </si>
  <si>
    <t xml:space="preserve">Chaînes d'isolateurs </t>
  </si>
  <si>
    <t xml:space="preserve">Insulator strings </t>
  </si>
  <si>
    <t>4.1.14</t>
  </si>
  <si>
    <t>Conducteurs, accessoires de fixation et montage, plaques, etc.</t>
  </si>
  <si>
    <t>Conductors, fixing and mounting accessories, plates, etc.</t>
  </si>
  <si>
    <t>4.1.15</t>
  </si>
  <si>
    <t>Câbles de commande et de puissance</t>
  </si>
  <si>
    <t>Control and power cables</t>
  </si>
  <si>
    <t>4.2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</si>
  <si>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</si>
  <si>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</si>
  <si>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</si>
  <si>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</si>
  <si>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</si>
  <si>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</si>
  <si>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</si>
  <si>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</si>
  <si>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</si>
  <si>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</si>
  <si>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</si>
  <si>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</si>
  <si>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</si>
  <si>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</si>
  <si>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4.3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</si>
  <si>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</si>
  <si>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</si>
  <si>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</si>
  <si>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</si>
  <si>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</si>
  <si>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</si>
  <si>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</si>
  <si>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</si>
  <si>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</si>
  <si>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</si>
  <si>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</si>
  <si>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</si>
  <si>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4.3.13</t>
  </si>
  <si>
    <t>4.3.14</t>
  </si>
  <si>
    <t>4.4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</si>
  <si>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</si>
  <si>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</si>
  <si>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</si>
  <si>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</si>
  <si>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</si>
  <si>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</si>
  <si>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</si>
  <si>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</si>
  <si>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</si>
  <si>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</si>
  <si>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4.5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</si>
  <si>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</si>
  <si>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</si>
  <si>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</si>
  <si>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</si>
  <si>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</si>
  <si>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</si>
  <si>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</si>
  <si>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</si>
  <si>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</si>
  <si>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</si>
  <si>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4.6</t>
  </si>
  <si>
    <t>Transformer bay 225 / 30kV - 60MVA N ° 1</t>
  </si>
  <si>
    <t>4.6.1</t>
  </si>
  <si>
    <t>4.6.2</t>
  </si>
  <si>
    <t>4.6.3</t>
  </si>
  <si>
    <t>Transformateur de courant phases transformateur 225 kV</t>
  </si>
  <si>
    <t>225 kV transformer phase current transformer (200-400/1-1-1-1A)</t>
  </si>
  <si>
    <t>4.6.4</t>
  </si>
  <si>
    <t>Parafoudres de phases 225 kV</t>
  </si>
  <si>
    <t>225 kV phase surge arresters</t>
  </si>
  <si>
    <t>4.6.5</t>
  </si>
  <si>
    <t>Transformateur de courant neutre transformateur 225 kV</t>
  </si>
  <si>
    <t>4.6.6</t>
  </si>
  <si>
    <t>4.6.7</t>
  </si>
  <si>
    <t>4.6.8</t>
  </si>
  <si>
    <t>4.6.9</t>
  </si>
  <si>
    <t>4.6.10</t>
  </si>
  <si>
    <t>4.6.11</t>
  </si>
  <si>
    <t>4.7</t>
  </si>
  <si>
    <t>Travée Couplage 225kV</t>
  </si>
  <si>
    <t>225kV coupling bay</t>
  </si>
  <si>
    <t>4.7.1</t>
  </si>
  <si>
    <t>4.7.3</t>
  </si>
  <si>
    <t>Sectionneur pantographe 225 kV</t>
  </si>
  <si>
    <t>4.7.4</t>
  </si>
  <si>
    <t>Transformateur de courant couplage 225 kV</t>
  </si>
  <si>
    <t>225 kV coupling current transformer (600-1200/1-1-1A)</t>
  </si>
  <si>
    <t>4.7.7</t>
  </si>
  <si>
    <t>4.7.8</t>
  </si>
  <si>
    <t>4.7.9</t>
  </si>
  <si>
    <t>4.7.10</t>
  </si>
  <si>
    <t>5</t>
  </si>
  <si>
    <t>Jeu de barres</t>
  </si>
  <si>
    <t>Busbar</t>
  </si>
  <si>
    <t>5.1</t>
  </si>
  <si>
    <t>Isolateurs de jeu de barres</t>
  </si>
  <si>
    <t>jeu</t>
  </si>
  <si>
    <t>Busbar insulators</t>
  </si>
  <si>
    <t>Game</t>
  </si>
  <si>
    <t>5.2</t>
  </si>
  <si>
    <t>Tubes et raccords</t>
  </si>
  <si>
    <t>Tubes and fittings</t>
  </si>
  <si>
    <t>5.3</t>
  </si>
  <si>
    <t>Transformateurs capacitifs de tension barres 225kV</t>
  </si>
  <si>
    <t>225kV capacitive bar voltage transformers</t>
  </si>
  <si>
    <t>6</t>
  </si>
  <si>
    <t>Divers</t>
  </si>
  <si>
    <t>Various</t>
  </si>
  <si>
    <t>6.1</t>
  </si>
  <si>
    <t>Eclairage exterieure, prises de courant</t>
  </si>
  <si>
    <t>Exterior lighting, sockets</t>
  </si>
  <si>
    <t>6.2</t>
  </si>
  <si>
    <t>Réseau de mise à la terre du poste</t>
  </si>
  <si>
    <t>Substation earthing network</t>
  </si>
  <si>
    <t>6.3</t>
  </si>
  <si>
    <t>Câble de garde, protection contre la foudre</t>
  </si>
  <si>
    <t>Guard wire, lightning protection</t>
  </si>
  <si>
    <t>7</t>
  </si>
  <si>
    <t>Équipement MT</t>
  </si>
  <si>
    <t>MV equipment</t>
  </si>
  <si>
    <t>7.1</t>
  </si>
  <si>
    <t>7.2</t>
  </si>
  <si>
    <t>7.3</t>
  </si>
  <si>
    <t>7.4</t>
  </si>
  <si>
    <t>7.5</t>
  </si>
  <si>
    <t>7.6</t>
  </si>
  <si>
    <t>7.7</t>
  </si>
  <si>
    <t>7.8</t>
  </si>
  <si>
    <t>7.12</t>
  </si>
  <si>
    <t>Accessoires de fixation et montage, etc.</t>
  </si>
  <si>
    <t>7.13</t>
  </si>
  <si>
    <t>8</t>
  </si>
  <si>
    <t>Équipement de contrôle commande et protection</t>
  </si>
  <si>
    <t>Control, command and protection equipment</t>
  </si>
  <si>
    <t>8.1</t>
  </si>
  <si>
    <t>Armoire de contrôle/protection Tranche Ligne</t>
  </si>
  <si>
    <t>pcs</t>
  </si>
  <si>
    <t>Slice Line control / protection cabinet</t>
  </si>
  <si>
    <t>8.2</t>
  </si>
  <si>
    <t>Armoire de contrôle/protection Tranche Inductance shunt</t>
  </si>
  <si>
    <t>Control / protection cabinet Tranche Shunt inductance</t>
  </si>
  <si>
    <t>8.3</t>
  </si>
  <si>
    <t>8.4</t>
  </si>
  <si>
    <t>Armoire de protection Tranche Couplage</t>
  </si>
  <si>
    <t>Protection cabinet Slice Coupling</t>
  </si>
  <si>
    <t>8.5</t>
  </si>
  <si>
    <t>Armoire de protection jeu de barres</t>
  </si>
  <si>
    <t>Busbar protection cabinet</t>
  </si>
  <si>
    <t>8.6</t>
  </si>
  <si>
    <t>Armoire tranche générale</t>
  </si>
  <si>
    <t>General slice cabinet</t>
  </si>
  <si>
    <t>8.7</t>
  </si>
  <si>
    <t>Armoire tranche moyenne tension</t>
  </si>
  <si>
    <t>Medium voltage section cabinet</t>
  </si>
  <si>
    <t>8.8</t>
  </si>
  <si>
    <t>Serveurs SCADA</t>
  </si>
  <si>
    <t>SCADA servers</t>
  </si>
  <si>
    <t>8.9</t>
  </si>
  <si>
    <t>Passerelle vers le système de téléconduite</t>
  </si>
  <si>
    <t>Gateway to the telecontrol system</t>
  </si>
  <si>
    <t>8.10</t>
  </si>
  <si>
    <t>Poste opérateur</t>
  </si>
  <si>
    <t>Operator station</t>
  </si>
  <si>
    <t>8.11</t>
  </si>
  <si>
    <t>Poste ingéniérie</t>
  </si>
  <si>
    <t>Engineering position</t>
  </si>
  <si>
    <t>8.12</t>
  </si>
  <si>
    <t>Imprimante</t>
  </si>
  <si>
    <t>Printer</t>
  </si>
  <si>
    <t>8.13</t>
  </si>
  <si>
    <t>Réseau SCADA (switchs, fibres optiques…)</t>
  </si>
  <si>
    <t>SCADA network (switches, optical fibers, etc.)</t>
  </si>
  <si>
    <t>8.14</t>
  </si>
  <si>
    <t>Autre petit matériel, câbles etc.</t>
  </si>
  <si>
    <t>Other small equipment, cables etc.</t>
  </si>
  <si>
    <t>9</t>
  </si>
  <si>
    <t xml:space="preserve">Services auxiliaires </t>
  </si>
  <si>
    <t xml:space="preserve">Ancillary services </t>
  </si>
  <si>
    <t>9.1</t>
  </si>
  <si>
    <t>Tableau des auxiliaires 400VCA</t>
  </si>
  <si>
    <t>400VAC auxiliaries table</t>
  </si>
  <si>
    <t>9.2</t>
  </si>
  <si>
    <t>Groupe éléctrogène diesel 400V CA</t>
  </si>
  <si>
    <t>400V AC diesel generator set</t>
  </si>
  <si>
    <t>9.3</t>
  </si>
  <si>
    <t>Chargeur 110V CC</t>
  </si>
  <si>
    <t>110V DC charger</t>
  </si>
  <si>
    <t>9.4</t>
  </si>
  <si>
    <t>Batterie 110V CC</t>
  </si>
  <si>
    <t>110V DC battery</t>
  </si>
  <si>
    <t>9.5</t>
  </si>
  <si>
    <t>Tableau de distribution 110V CC</t>
  </si>
  <si>
    <t>110V DC distribution board</t>
  </si>
  <si>
    <t>9.6</t>
  </si>
  <si>
    <t>Chargeur 48V CC</t>
  </si>
  <si>
    <t>48V DC charger</t>
  </si>
  <si>
    <t>9.7</t>
  </si>
  <si>
    <t>Batterie 48V CC</t>
  </si>
  <si>
    <t>48V DC battery</t>
  </si>
  <si>
    <t>9.8</t>
  </si>
  <si>
    <t>Tableau de distribution 48V CC</t>
  </si>
  <si>
    <t>48V DC distribution board</t>
  </si>
  <si>
    <t>9.9</t>
  </si>
  <si>
    <t>Alimentation sans interruption 400/230Vca</t>
  </si>
  <si>
    <t>400 / 230Vac uninterruptible power supply</t>
  </si>
  <si>
    <t>9.10</t>
  </si>
  <si>
    <t>Tableau de distribution 230Vca ASI</t>
  </si>
  <si>
    <t>230Vac ASI distribution board</t>
  </si>
  <si>
    <t>9.11</t>
  </si>
  <si>
    <t>Câbles de puissance BT</t>
  </si>
  <si>
    <t>LV power cables</t>
  </si>
  <si>
    <t>9.12</t>
  </si>
  <si>
    <t>Câbles de commande et de signalisation</t>
  </si>
  <si>
    <t>Control and signaling cables</t>
  </si>
  <si>
    <t>9.13</t>
  </si>
  <si>
    <t>Matériel divers</t>
  </si>
  <si>
    <t>10</t>
  </si>
  <si>
    <t>Câbles</t>
  </si>
  <si>
    <t>Cables</t>
  </si>
  <si>
    <t>10.1</t>
  </si>
  <si>
    <t>Câbles unipolaires 18/30 (36) kV, y compris les accessoires (extrémités, supports...)</t>
  </si>
  <si>
    <t>m</t>
  </si>
  <si>
    <t>10.2</t>
  </si>
  <si>
    <t>10.3</t>
  </si>
  <si>
    <t>Câbles BT et de commande/contrôle, accessoires</t>
  </si>
  <si>
    <t>LV and command / control cables, accessories</t>
  </si>
  <si>
    <t>Set</t>
  </si>
  <si>
    <t>11</t>
  </si>
  <si>
    <t>Télécommunications</t>
  </si>
  <si>
    <t>Telecommunications</t>
  </si>
  <si>
    <t>11.1</t>
  </si>
  <si>
    <t>Téléprotections numériques et convertisseurs associés</t>
  </si>
  <si>
    <t>Digital teleprotections and associated converters</t>
  </si>
  <si>
    <t>11.2</t>
  </si>
  <si>
    <t>Multiplexeur optique</t>
  </si>
  <si>
    <t>Optical multiplexer</t>
  </si>
  <si>
    <t>11.3</t>
  </si>
  <si>
    <t>Switch Ethernet</t>
  </si>
  <si>
    <t>Ethernet switch</t>
  </si>
  <si>
    <t>Téléphone numérique IP (VoIP); min. 8 Touches</t>
  </si>
  <si>
    <t>Digital IP telephone (VoIP); min. 8 Keys</t>
  </si>
  <si>
    <t>11.5</t>
  </si>
  <si>
    <t>Amplificateur optique</t>
  </si>
  <si>
    <t>Optical amplifier</t>
  </si>
  <si>
    <t>11.6</t>
  </si>
  <si>
    <t>Préamplificateur optique</t>
  </si>
  <si>
    <t>Optical preamplifier</t>
  </si>
  <si>
    <t>11.7</t>
  </si>
  <si>
    <t>Intégration en armoire</t>
  </si>
  <si>
    <t>Cabinet integration</t>
  </si>
  <si>
    <t>11.8</t>
  </si>
  <si>
    <t>Répartiteur optique (ODF)</t>
  </si>
  <si>
    <t>Optical splitter (ODF)</t>
  </si>
  <si>
    <t>11.9</t>
  </si>
  <si>
    <t>Câble Souterrain à Fibre Optique armé</t>
  </si>
  <si>
    <t>Underground Armored Fiber Optic Cable</t>
  </si>
  <si>
    <t>11.10</t>
  </si>
  <si>
    <t>Accessoires et Matériels divers</t>
  </si>
  <si>
    <t>Accessories and various materials</t>
  </si>
  <si>
    <t>12</t>
  </si>
  <si>
    <t>Prestations</t>
  </si>
  <si>
    <t>Benefits</t>
  </si>
  <si>
    <t>12.1</t>
  </si>
  <si>
    <t>Essai et mise en service des équipements électriques</t>
  </si>
  <si>
    <t>Testing and commissioning of electrical equipment</t>
  </si>
  <si>
    <t>12.2</t>
  </si>
  <si>
    <t>Essai et mise en service des équipements de protections</t>
  </si>
  <si>
    <t>Testing and commissioning of protective equipment</t>
  </si>
  <si>
    <t>12.3</t>
  </si>
  <si>
    <t>Essai et mise en service du système SCADA</t>
  </si>
  <si>
    <t>Testing and commissioning of the SCADA system</t>
  </si>
  <si>
    <t>12.4</t>
  </si>
  <si>
    <t>Essai et mise en service du système de Télécommunications</t>
  </si>
  <si>
    <t>Testing and commissioning of the Telecommunications system</t>
  </si>
  <si>
    <t>13</t>
  </si>
  <si>
    <t>Bâtiment de service</t>
  </si>
  <si>
    <t>13.1</t>
  </si>
  <si>
    <t>INSTALLATION</t>
  </si>
  <si>
    <t xml:space="preserve">Price schedule No. 1 -Materials, equipment, including compulsory spare parts of foreign origin
</t>
  </si>
  <si>
    <t xml:space="preserve">Price schedule No. 2 -Materials, equipment, including mandatory spare parts of local origin
</t>
  </si>
  <si>
    <t>Kambila SUB-STATION (Bamako)</t>
  </si>
  <si>
    <t>1.3</t>
  </si>
  <si>
    <t>Elaboration et mise en œuvre du PGES-Travaux</t>
  </si>
  <si>
    <t>Development and implementation of the ESMP-Works</t>
  </si>
  <si>
    <t>Terrassements : décapage, nivellement, déblais, remblais et compactage de la plateforme y compris la réalisation du drainage superficielle</t>
  </si>
  <si>
    <t>Earthworks: stripping, leveling, cuttings, backfill and compaction of the platform including the creation of surface drainage</t>
  </si>
  <si>
    <t>Gantry foundation line span</t>
  </si>
  <si>
    <t>Fondations appareils HT travée transformateur 225/33kV</t>
  </si>
  <si>
    <t>Foundations of high voltage devices transformer bay 225 / 30kV</t>
  </si>
  <si>
    <t>Fosse déportée de récupération d'huile</t>
  </si>
  <si>
    <t>Support équipements 225kv travée transformateur 225/30kV</t>
  </si>
  <si>
    <t>225kv equipment support 225 / 30kV transformer bay</t>
  </si>
  <si>
    <t>Transformateur triphasé 60 MVA - ONAN 225/33kV</t>
  </si>
  <si>
    <t>60 MVA three-phase transformer-225/30kV</t>
  </si>
  <si>
    <t>Travée ligne arrivée Manantali N°1</t>
  </si>
  <si>
    <t>Manantali arrival line bay N ° 1</t>
  </si>
  <si>
    <t>Travée ligne arrivée Manantali N°2</t>
  </si>
  <si>
    <t>Manantali arrival line bay N ° 2</t>
  </si>
  <si>
    <t>Travée transformateur 225/33kV - 60MVA  N°1</t>
  </si>
  <si>
    <t>225 kV transformer neutral current transformer</t>
  </si>
  <si>
    <t>Transformateur de courant neutre transformateur 33 kV</t>
  </si>
  <si>
    <t>33 kV transformer neutral current transformer</t>
  </si>
  <si>
    <t>Parafoudres de phases 33kV</t>
  </si>
  <si>
    <t>33kV phase surge arresters</t>
  </si>
  <si>
    <t>Travée transformateur 225/33kV - 60MVA  N°2</t>
  </si>
  <si>
    <t>Transformer bay 225 / 33kV - 60MVA N ° 2</t>
  </si>
  <si>
    <t>Transformateur de courant neutre 225 kV</t>
  </si>
  <si>
    <t>Transformateur de courant neutre 33 kV</t>
  </si>
  <si>
    <t>4.4.11</t>
  </si>
  <si>
    <t>Travée ligne Départ Kodialani</t>
  </si>
  <si>
    <t>Departure line Kodialani</t>
  </si>
  <si>
    <t>Travée ligne départ Dialakodji</t>
  </si>
  <si>
    <t>Dialakodji departure line</t>
  </si>
  <si>
    <t>4.7.2</t>
  </si>
  <si>
    <t>225 kV pantograph switch</t>
  </si>
  <si>
    <t>4.7.5</t>
  </si>
  <si>
    <t>4.7.6</t>
  </si>
  <si>
    <t>Cellule arrivée 33 kV transformateur 225/33kV</t>
  </si>
  <si>
    <t>30 kV incoming cubicle 225 / 30kV transformer</t>
  </si>
  <si>
    <t>Cellule Couplage 33kV</t>
  </si>
  <si>
    <t>30kV Coupling switchgear</t>
  </si>
  <si>
    <t>Cellule mesure barre 33kV</t>
  </si>
  <si>
    <t>30kV bar measurement switchgear</t>
  </si>
  <si>
    <t>Cellule départ 33kV TSA</t>
  </si>
  <si>
    <t>30kV TSA outgoing switchgear</t>
  </si>
  <si>
    <t>Cellule départ 33kV Réseau</t>
  </si>
  <si>
    <t>33kV Network outgoing cubicle</t>
  </si>
  <si>
    <t>Transformateur auxiliaire 33/0,4 kV</t>
  </si>
  <si>
    <t>Auxiliary transformer 30 / 0.4 kV</t>
  </si>
  <si>
    <t>Fixing and mounting accessories, etc.</t>
  </si>
  <si>
    <t>Armoire de contrôle/protection Tranche Transformateur 225/30kV</t>
  </si>
  <si>
    <t>Control / protection cabinet Tranche Transformer 225 / 30kV</t>
  </si>
  <si>
    <t>Armoire tranche transformateur 30/34,5kV</t>
  </si>
  <si>
    <t>30 / 34.5kV transformer section cabinet</t>
  </si>
  <si>
    <t>8.15</t>
  </si>
  <si>
    <t>Misswitchgearaneous equipment</t>
  </si>
  <si>
    <t>Single core cables 18/30 (36) kV, including accessories (ends, supports, etc.) 1x 630 sqmm XLPE</t>
  </si>
  <si>
    <t>Câbles unipolaires 26/45 (52) kV, y compris les accessoires (extrémités, supports...)</t>
  </si>
  <si>
    <t>26/45 (52) kV single-core cables, including accessories (ends, supports, etc.) 1x 300 sqmm XLPE</t>
  </si>
  <si>
    <t>Autocommutateur IPBX</t>
  </si>
  <si>
    <t>PBX PBX</t>
  </si>
  <si>
    <t>11.11</t>
  </si>
  <si>
    <t>Service building</t>
  </si>
  <si>
    <t>13.2</t>
  </si>
  <si>
    <t>TOTAL Kambila</t>
  </si>
  <si>
    <t>Civil</t>
  </si>
  <si>
    <t>ESSS</t>
  </si>
  <si>
    <t>Added in Item No. 1.1</t>
  </si>
  <si>
    <t>Installation</t>
  </si>
  <si>
    <t>4.8</t>
  </si>
  <si>
    <t>4.8.1</t>
  </si>
  <si>
    <t>4.8.2</t>
  </si>
  <si>
    <t>4.8.3</t>
  </si>
  <si>
    <t>4.8.4</t>
  </si>
  <si>
    <t>4.8.5</t>
  </si>
  <si>
    <t>4.8.6</t>
  </si>
  <si>
    <t>4.8.7</t>
  </si>
  <si>
    <t>4.8.8</t>
  </si>
  <si>
    <t>4.8.9</t>
  </si>
  <si>
    <t>4.8.10</t>
  </si>
  <si>
    <t>4.9</t>
  </si>
  <si>
    <t>4.9.1</t>
  </si>
  <si>
    <t>4.9.2</t>
  </si>
  <si>
    <t>4.9.3</t>
  </si>
  <si>
    <t>4.9.4</t>
  </si>
  <si>
    <t>4.9.5</t>
  </si>
  <si>
    <t>4.9.6</t>
  </si>
  <si>
    <t>4.9.7</t>
  </si>
  <si>
    <t>4.9.8</t>
  </si>
  <si>
    <t>10.4</t>
  </si>
  <si>
    <t>PRIX TOTAL</t>
  </si>
  <si>
    <t>Local
FCFA</t>
  </si>
  <si>
    <r>
      <t>Code de pays</t>
    </r>
    <r>
      <rPr>
        <b/>
        <vertAlign val="superscript"/>
        <sz val="12"/>
        <rFont val="Calibri"/>
        <family val="2"/>
        <scheme val="minor"/>
      </rPr>
      <t>2</t>
    </r>
  </si>
  <si>
    <r>
      <t>Country code</t>
    </r>
    <r>
      <rPr>
        <b/>
        <vertAlign val="superscript"/>
        <sz val="12"/>
        <rFont val="Calibri"/>
        <family val="2"/>
        <scheme val="minor"/>
      </rPr>
      <t>2</t>
    </r>
  </si>
  <si>
    <r>
      <t>monnai etr.</t>
    </r>
    <r>
      <rPr>
        <vertAlign val="superscript"/>
        <sz val="12"/>
        <rFont val="Calibri"/>
        <family val="2"/>
        <scheme val="minor"/>
      </rPr>
      <t>1</t>
    </r>
  </si>
  <si>
    <r>
      <t>foreign currency.</t>
    </r>
    <r>
      <rPr>
        <vertAlign val="superscript"/>
        <sz val="12"/>
        <rFont val="Calibri"/>
        <family val="2"/>
        <scheme val="minor"/>
      </rPr>
      <t>1</t>
    </r>
  </si>
  <si>
    <r>
      <t>Foreign currency</t>
    </r>
    <r>
      <rPr>
        <vertAlign val="superscript"/>
        <sz val="12"/>
        <rFont val="Calibri"/>
        <family val="2"/>
        <scheme val="minor"/>
      </rPr>
      <t>1</t>
    </r>
  </si>
  <si>
    <r>
      <rPr>
        <b/>
        <sz val="14"/>
        <rFont val="Calibri"/>
        <family val="2"/>
        <scheme val="minor"/>
      </rPr>
      <t>Borderau de Prix No. 4</t>
    </r>
    <r>
      <rPr>
        <b/>
        <sz val="12"/>
        <rFont val="Calibri"/>
        <family val="2"/>
        <scheme val="minor"/>
      </rPr>
      <t xml:space="preserve">
Services de montage et autres services</t>
    </r>
  </si>
  <si>
    <r>
      <rPr>
        <b/>
        <sz val="14"/>
        <rFont val="Calibri"/>
        <family val="2"/>
        <scheme val="minor"/>
      </rPr>
      <t>Bordereau de Prix No. 3</t>
    </r>
    <r>
      <rPr>
        <b/>
        <sz val="12"/>
        <rFont val="Calibri"/>
        <family val="2"/>
        <scheme val="minor"/>
      </rPr>
      <t xml:space="preserve">
Services de conception</t>
    </r>
  </si>
  <si>
    <r>
      <rPr>
        <b/>
        <sz val="14"/>
        <rFont val="Calibri"/>
        <family val="2"/>
        <scheme val="minor"/>
      </rPr>
      <t>Bordereau de prix No. 2</t>
    </r>
    <r>
      <rPr>
        <b/>
        <sz val="12"/>
        <rFont val="Calibri"/>
        <family val="2"/>
        <scheme val="minor"/>
      </rPr>
      <t xml:space="preserve">
Matériels, équipements, y compris les pièces de rechange obligatoires d’origine locale</t>
    </r>
  </si>
  <si>
    <r>
      <rPr>
        <b/>
        <sz val="14"/>
        <rFont val="Calibri"/>
        <family val="2"/>
        <scheme val="minor"/>
      </rPr>
      <t>Bordereau de prix No. 1</t>
    </r>
    <r>
      <rPr>
        <b/>
        <sz val="12"/>
        <rFont val="Calibri"/>
        <family val="2"/>
        <scheme val="minor"/>
      </rPr>
      <t xml:space="preserve">
Matériels, équipements, y compris les pièces de rechange obligatoires d’origine étrangère</t>
    </r>
  </si>
  <si>
    <r>
      <t>monnai etr.</t>
    </r>
    <r>
      <rPr>
        <vertAlign val="superscript"/>
        <sz val="12"/>
        <rFont val="Calibri"/>
        <family val="2"/>
        <scheme val="minor"/>
      </rPr>
      <t xml:space="preserve">1 </t>
    </r>
    <r>
      <rPr>
        <sz val="12"/>
        <rFont val="Calibri"/>
        <family val="2"/>
        <scheme val="minor"/>
      </rPr>
      <t>(EUR)</t>
    </r>
  </si>
  <si>
    <t>Fondations appareils HT travée inductance shunt 20 MVAR</t>
  </si>
  <si>
    <t xml:space="preserve">Fondation transformateur de puissance (taille 225/kV-10 MVA) </t>
  </si>
  <si>
    <t xml:space="preserve">Fondation inductance shunt (taille 20 MVAr) </t>
  </si>
  <si>
    <t>Fondations appareils HT travée transformateur 225/33kV-10 MVA</t>
  </si>
  <si>
    <t>Transformateur triphasé 10 MVA - ONAN 225/33kV</t>
  </si>
  <si>
    <t>Travée ligne arrivée Tintane N°1</t>
  </si>
  <si>
    <t>Fondations Jeu de barres 225 Kv</t>
  </si>
  <si>
    <t>4.5.11</t>
  </si>
  <si>
    <t>4.5.12</t>
  </si>
  <si>
    <t>4.5.13</t>
  </si>
  <si>
    <t>4.5.14</t>
  </si>
  <si>
    <t>4.6.12</t>
  </si>
  <si>
    <t>4.6.13</t>
  </si>
  <si>
    <t>4.6.14</t>
  </si>
  <si>
    <t>Travée transformateur 225/33kV - 10MVA  N°1</t>
  </si>
  <si>
    <t>Travée transformateur 225/33kV - 10MVA  N°2</t>
  </si>
  <si>
    <t>Fondations appareils HT travée inductance shunt 25 MVAR</t>
  </si>
  <si>
    <t>Support équipements 225kv travée inductance shunt 25 MVAR</t>
  </si>
  <si>
    <t>Travée ligne arrivée Yélimané N°1</t>
  </si>
  <si>
    <t>Travée ligne Départ Kiffa  N°1</t>
  </si>
  <si>
    <t>Travée ligne départ Aioun  N°1</t>
  </si>
  <si>
    <t>4.7.11</t>
  </si>
  <si>
    <t>4.8.11</t>
  </si>
  <si>
    <t>Jeu de barres 225kV</t>
  </si>
  <si>
    <t>Jeu de barres 90kV</t>
  </si>
  <si>
    <t>9.14</t>
  </si>
  <si>
    <t>10.5</t>
  </si>
  <si>
    <t>10.6</t>
  </si>
  <si>
    <t>10.7</t>
  </si>
  <si>
    <t>10.8</t>
  </si>
  <si>
    <t>10.10</t>
  </si>
  <si>
    <t>10.11</t>
  </si>
  <si>
    <t>10.12</t>
  </si>
  <si>
    <t>10.13</t>
  </si>
  <si>
    <t>12.5</t>
  </si>
  <si>
    <t>12.6</t>
  </si>
  <si>
    <t>12.7</t>
  </si>
  <si>
    <t>12.8</t>
  </si>
  <si>
    <t>12.9</t>
  </si>
  <si>
    <t>12.10</t>
  </si>
  <si>
    <t>12.11</t>
  </si>
  <si>
    <t>13.3</t>
  </si>
  <si>
    <t>13.4</t>
  </si>
  <si>
    <t>Armoire de travée</t>
  </si>
  <si>
    <t>Résistance de mise à la terre</t>
  </si>
  <si>
    <t>Système de protection contre incendie</t>
  </si>
  <si>
    <t>Liens de communication par fibre optique</t>
  </si>
  <si>
    <t>4.4.12</t>
  </si>
  <si>
    <t>4.3.15</t>
  </si>
  <si>
    <t>4.4.13</t>
  </si>
  <si>
    <t>4.4.14</t>
  </si>
  <si>
    <t>4.10</t>
  </si>
  <si>
    <t>4.10.1</t>
  </si>
  <si>
    <t>4.10.2</t>
  </si>
  <si>
    <t>4.10.3</t>
  </si>
  <si>
    <t>4.10.4</t>
  </si>
  <si>
    <t>4.10.5</t>
  </si>
  <si>
    <t>4.10.6</t>
  </si>
  <si>
    <t>4.10.7</t>
  </si>
  <si>
    <t>4.10.8</t>
  </si>
  <si>
    <t>4.10.9</t>
  </si>
  <si>
    <t>POSTE DE KIFFA(Mauritanie)</t>
  </si>
  <si>
    <t>Inductance de neutre pour réactance 25MVAr</t>
  </si>
  <si>
    <t>Travée ligne Départ El Ghaira  N°1</t>
  </si>
  <si>
    <t>Transformateur de service auxiliaire 250kVA</t>
  </si>
  <si>
    <t>Transformateurs capacitifs de tension barres 90 kV</t>
  </si>
  <si>
    <t>TOTAL KIFFA</t>
  </si>
  <si>
    <t>3.7</t>
  </si>
  <si>
    <t>3.8</t>
  </si>
  <si>
    <t>3.9</t>
  </si>
  <si>
    <t>3.10</t>
  </si>
  <si>
    <t>3.12</t>
  </si>
  <si>
    <t>3.14</t>
  </si>
  <si>
    <t>m²</t>
  </si>
  <si>
    <t>Etudes géotechniques et relevés topographiques</t>
  </si>
  <si>
    <t>Terrassements : décapage, nivellement, déblais, remblais et compactage de la plateforme y compris la réalisation du drainage superficiel</t>
  </si>
  <si>
    <t>Alimentation en eau potable par raccordement à un point d'eau existant ou par exécution d'un forage toutes suggestions comprises</t>
  </si>
  <si>
    <t>2.1.11</t>
  </si>
  <si>
    <t>11.4</t>
  </si>
  <si>
    <t>Armoire de contrôle/protection Tranche Transformateur 225/33kV</t>
  </si>
  <si>
    <t>Travée ligne départ Ghaira N°2</t>
  </si>
  <si>
    <t>4.10.10</t>
  </si>
  <si>
    <t>Travée réactance N°1</t>
  </si>
  <si>
    <t>Travée réactance N°2</t>
  </si>
  <si>
    <t>4.11</t>
  </si>
  <si>
    <t>4.11.1</t>
  </si>
  <si>
    <t>4.11.2</t>
  </si>
  <si>
    <t>4.11.3</t>
  </si>
  <si>
    <t>4.11.4</t>
  </si>
  <si>
    <t>4.11.5</t>
  </si>
  <si>
    <t>4.11.6</t>
  </si>
  <si>
    <t>4.11.7</t>
  </si>
  <si>
    <t>4.11.8</t>
  </si>
  <si>
    <t>4.11.9</t>
  </si>
  <si>
    <t>4.11.10</t>
  </si>
  <si>
    <t>4.4.15</t>
  </si>
  <si>
    <t>Price schedule No. 1 -Materials, equipment, including compulsory spare parts of foreign origin</t>
  </si>
  <si>
    <t>Price schedule No. 2 -Materials, equipment, including compulsory spare parts of local origin</t>
  </si>
  <si>
    <t>Unit Price</t>
  </si>
  <si>
    <t>Total Price</t>
  </si>
  <si>
    <t>Kambila SUBSTATION (Bamako)
Sub - detail of Staff accommodation</t>
  </si>
  <si>
    <t>Country code2</t>
  </si>
  <si>
    <t>EXW+transp. Loc.+insurance</t>
  </si>
  <si>
    <t>foreign currency1</t>
  </si>
  <si>
    <t>FRAIS D'ETUDES, D'ASSURANCES  ET DE CONTROLE</t>
  </si>
  <si>
    <t>STUDY, INSURANCE AND CONTROL COSTS</t>
  </si>
  <si>
    <t>500</t>
  </si>
  <si>
    <t xml:space="preserve">INSTALLATION ET REPLIEMENT </t>
  </si>
  <si>
    <t>INSTALLATION AND FOLDING</t>
  </si>
  <si>
    <t>1500</t>
  </si>
  <si>
    <t>TERRASSEMENTS ET FONDATIONS</t>
  </si>
  <si>
    <t>EARTHWORKS AND FOUNDATIONS</t>
  </si>
  <si>
    <t>Débroussaillage et déssouchage</t>
  </si>
  <si>
    <t>Brush clearing and stump removal</t>
  </si>
  <si>
    <t>Térrassement généraux et mise à niveau de la plate forme</t>
  </si>
  <si>
    <t>m3</t>
  </si>
  <si>
    <t>General earthworks and platform upgrade</t>
  </si>
  <si>
    <t>Fouilles pour fondation et ouvrages enterrés</t>
  </si>
  <si>
    <t>Excavations for foundations and buried structures</t>
  </si>
  <si>
    <t>Remblais contre fondation en sable provenant des fouilles</t>
  </si>
  <si>
    <t>Embankment against sand foundation from excavations</t>
  </si>
  <si>
    <t>Remblais sous dallage en sable d'apport</t>
  </si>
  <si>
    <t>Backfill under filler sand paving</t>
  </si>
  <si>
    <t>Evacuation des excédents de déblais</t>
  </si>
  <si>
    <t>Evacuation of excess excavated material</t>
  </si>
  <si>
    <t>Béton de propreté dosé à 150 kg/m3</t>
  </si>
  <si>
    <t>Clean concrete dosed at 150 kg / m3</t>
  </si>
  <si>
    <t>Béton armé dosé à 350 kg/m3 pour semelles, longrines et attentes poteaux h =1,20 m</t>
  </si>
  <si>
    <t>Reinforced concrete dosed at 350 kg / m3 for footings, outriggers and substations h = 1.20 m</t>
  </si>
  <si>
    <t>Maçonnerie en soubassement en agglos pleins de 15x20x40</t>
  </si>
  <si>
    <t>Basement masonry in solid agglomerates of 15x20x40</t>
  </si>
  <si>
    <t>Dallage au sol de 0,12m y/c treillis</t>
  </si>
  <si>
    <t>Floor paving of 0.12m y / c trellis</t>
  </si>
  <si>
    <t>GROS ŒUVRES EN ELEVATION</t>
  </si>
  <si>
    <t>LARGE WORKS IN ELEVATION</t>
  </si>
  <si>
    <t>Béton armé pour poteaux</t>
  </si>
  <si>
    <t>Reinforced concrete for substations</t>
  </si>
  <si>
    <t>Béton armé pour chaînages,poutres,linteau de décharge,appuis fenêtres</t>
  </si>
  <si>
    <t>Reinforced concrete for chains, beams, relief lintel, window sills</t>
  </si>
  <si>
    <t>Plancher hourdis 20+4</t>
  </si>
  <si>
    <t>Slab 20 + 4</t>
  </si>
  <si>
    <t>Béton armé pour accrotères</t>
  </si>
  <si>
    <t>Reinforced concrete for hooks</t>
  </si>
  <si>
    <t>Maçonnerie en agglos creux de 15x20x40</t>
  </si>
  <si>
    <t>Masonry in 15x20x40 hollow blocks</t>
  </si>
  <si>
    <t>Enduit au mortier de ciment sur murs int,, ext,y/c calpinage et jointement</t>
  </si>
  <si>
    <t>Cement mortar plaster on interior, exterior, y / c walls and grouting and jointing</t>
  </si>
  <si>
    <t>392</t>
  </si>
  <si>
    <t>Enduit au mortier de ciment sous plafond</t>
  </si>
  <si>
    <t>Cement mortar plaster under ceiling</t>
  </si>
  <si>
    <t>Confection de regards de visite de 50x50 pour évacuation EU et EV</t>
  </si>
  <si>
    <t>Construction of 50x50 manholes for EU and EV evacuation</t>
  </si>
  <si>
    <t>Exécution d'une fosse séptique pour 30 usagers y/c puits pérdu</t>
  </si>
  <si>
    <t>Construction of a septic tank for 30 users including lost wells</t>
  </si>
  <si>
    <t>CARRELAGE-REVETEMENT</t>
  </si>
  <si>
    <t>TILING-COATING</t>
  </si>
  <si>
    <t>Carreaux sol 30x30 grès-cérame</t>
  </si>
  <si>
    <t>Floor tiles 30x30 stoneware-porcelain</t>
  </si>
  <si>
    <t>Plinthes en carreaux de 10x30 grès-cérame</t>
  </si>
  <si>
    <t>ml</t>
  </si>
  <si>
    <t>Skirting boards in 10x30 stoneware tiles</t>
  </si>
  <si>
    <t>Carreaux faïence pour murs</t>
  </si>
  <si>
    <t>Earthenware tiles for walls</t>
  </si>
  <si>
    <t>MENUISERIE</t>
  </si>
  <si>
    <t>CARPENTRY</t>
  </si>
  <si>
    <t>PORTE Bois</t>
  </si>
  <si>
    <t>DOOR Wood</t>
  </si>
  <si>
    <t>6.1.1</t>
  </si>
  <si>
    <t>Porte isoplane de 70x2,20 en contreplaqué marine</t>
  </si>
  <si>
    <t>Isoplane door 70x2.20 in marine plywood</t>
  </si>
  <si>
    <t>6.1.2</t>
  </si>
  <si>
    <t>Porte isoplane de 80x2,20 en contreplaqué marine</t>
  </si>
  <si>
    <t>80x2.20 isoplane door in marine plywood</t>
  </si>
  <si>
    <t>FENETRE Alu</t>
  </si>
  <si>
    <t>WINDOW Alu</t>
  </si>
  <si>
    <t>6.2.1</t>
  </si>
  <si>
    <t>Fenêtre alu vitrée coulissante de 75x75</t>
  </si>
  <si>
    <t>75x75 sliding glazed aluminum window</t>
  </si>
  <si>
    <t>6.2.2</t>
  </si>
  <si>
    <t>Fenêtre alu vitrée coulissante 2 vanteaux 1,20x1,20</t>
  </si>
  <si>
    <t>Aluminum sliding glass window 2 leaves 1.20x1.20</t>
  </si>
  <si>
    <t>6.2.3</t>
  </si>
  <si>
    <t>Fenêtre alu vitrée coulissante 3 vanteaux 2,00x1,20</t>
  </si>
  <si>
    <t>Aluminum sliding glass window 3 leaves 2.00x1.20</t>
  </si>
  <si>
    <t>6.2.4</t>
  </si>
  <si>
    <t>Porte alu vitrée barraudée 2 V de 1,35 x 2,20</t>
  </si>
  <si>
    <t>Aluminum glass door with bar 2 V 1.35 x 2.20</t>
  </si>
  <si>
    <t>Porte alu vitrée barraudée de 0,80 x 2,20</t>
  </si>
  <si>
    <t>Alu glass door with bar of 0.80 x 2.20</t>
  </si>
  <si>
    <t>Métallique</t>
  </si>
  <si>
    <t>Metallic</t>
  </si>
  <si>
    <t>6.3.1</t>
  </si>
  <si>
    <t>Grille de sécurité de 75x75</t>
  </si>
  <si>
    <t>Safety grid 75x75</t>
  </si>
  <si>
    <t>6.3.2</t>
  </si>
  <si>
    <t>Grille de sécurité de 1,20x1,20</t>
  </si>
  <si>
    <t>1.20x1.20 security grid</t>
  </si>
  <si>
    <t>6.3.3</t>
  </si>
  <si>
    <t>Grille de sécurité de 2,00x1,20</t>
  </si>
  <si>
    <t>2.00x1.20 security grid</t>
  </si>
  <si>
    <t>ELECTRICITE- FROID</t>
  </si>
  <si>
    <t>ELECTRICITY- COLD</t>
  </si>
  <si>
    <t>Coffret électrique</t>
  </si>
  <si>
    <t>Electrical box</t>
  </si>
  <si>
    <t>Fourreautage</t>
  </si>
  <si>
    <t>Sheathing</t>
  </si>
  <si>
    <t>Filerie</t>
  </si>
  <si>
    <t>Wiring</t>
  </si>
  <si>
    <t>Ml</t>
  </si>
  <si>
    <t>40 multi-conductor trunking</t>
  </si>
  <si>
    <t>PC 2 + T 10/16 A normal</t>
  </si>
  <si>
    <t>PC 2 + T 10/16 A secouru</t>
  </si>
  <si>
    <t>PC 2 + T 10/16 A backed up</t>
  </si>
  <si>
    <t>Luminaire 2x36 w à grille apparent</t>
  </si>
  <si>
    <t>2x36 w light with visible grid</t>
  </si>
  <si>
    <t>Watertight square porthole</t>
  </si>
  <si>
    <t>7.9</t>
  </si>
  <si>
    <t>Applique linolite</t>
  </si>
  <si>
    <t>Linolite wall light</t>
  </si>
  <si>
    <t>7.10</t>
  </si>
  <si>
    <t>Interupteur SA</t>
  </si>
  <si>
    <t>SA switch</t>
  </si>
  <si>
    <t>7.11</t>
  </si>
  <si>
    <t>F et P de split 1CV</t>
  </si>
  <si>
    <t>F and P split 1CV</t>
  </si>
  <si>
    <t>F et P de split 1,5CV</t>
  </si>
  <si>
    <t>F and P split 1.5CV</t>
  </si>
  <si>
    <t>F et P de split 2,5 CV</t>
  </si>
  <si>
    <t>2.5 HP split F and P</t>
  </si>
  <si>
    <t>PLOMBERIE-SANITAIRE</t>
  </si>
  <si>
    <t>SANITARY PLUMBING</t>
  </si>
  <si>
    <t xml:space="preserve">Aliment, en cuivre s/gaines y/c toutes sujétions </t>
  </si>
  <si>
    <t>Food, in copper s / sheaths including all constraints</t>
  </si>
  <si>
    <t>Fourniture et Pose  d'un réservoir de 2000 l y/c raccordement et toutes sujétions</t>
  </si>
  <si>
    <t>Supply and installation of a 2000 l tank including connection and all constraints</t>
  </si>
  <si>
    <t>Evacuation en PVC y/c toutes sujétions</t>
  </si>
  <si>
    <t>PVC evacuation including all constraints</t>
  </si>
  <si>
    <t>F et P de chaise à l'anglaise y/c douchette équipé d'un robinet d'arrêt et porte papier hygiénique</t>
  </si>
  <si>
    <t>English chair f and P y / c handshower equipped with shut-off valve and toilet paper holder</t>
  </si>
  <si>
    <t>F et P de lavabo à pied ( complet )</t>
  </si>
  <si>
    <t>F and P pedestal sink (complete)</t>
  </si>
  <si>
    <t>F et P de glace lavabo de 60x40</t>
  </si>
  <si>
    <t>F and P of 60x40 washbasin ice</t>
  </si>
  <si>
    <t>F et P de tablette lavabo</t>
  </si>
  <si>
    <t>F and P washbasin shelf</t>
  </si>
  <si>
    <t>F et P de siphon de sol de 15x15</t>
  </si>
  <si>
    <t>15x15 floor drain F and P</t>
  </si>
  <si>
    <t>F et P de receveur de douche</t>
  </si>
  <si>
    <t>F and P shower tray</t>
  </si>
  <si>
    <t>F et P de colone de douche ( complet )</t>
  </si>
  <si>
    <t>Shower column F and P (complete)</t>
  </si>
  <si>
    <t>F et P chauffe eau de 70 l</t>
  </si>
  <si>
    <t>F and P 70 l water heater</t>
  </si>
  <si>
    <t>F et P de désodorisant automatique à commande</t>
  </si>
  <si>
    <t>F&amp;P automatic air freshener with control</t>
  </si>
  <si>
    <t xml:space="preserve">type "ART.PXQ-28 A" </t>
  </si>
  <si>
    <t>type "ART.PXQ-28 A"</t>
  </si>
  <si>
    <t>F et P de sèche-main électrique automatique</t>
  </si>
  <si>
    <t>F and P of automatic electric hand dryer</t>
  </si>
  <si>
    <t xml:space="preserve">1200 W de type "ART.MGQ-120" </t>
  </si>
  <si>
    <t>1200 W type "ART.MGQ-120"</t>
  </si>
  <si>
    <t>8.16</t>
  </si>
  <si>
    <t>F et P de distributeur de savon liquide capacité 1 l</t>
  </si>
  <si>
    <t>F and P liquid soap dispenser capacity 1 l</t>
  </si>
  <si>
    <t>8.17</t>
  </si>
  <si>
    <t>F et P d'éssuie-main avec recharge papier</t>
  </si>
  <si>
    <t>F and P of hand towel with paper refill</t>
  </si>
  <si>
    <t>8.18</t>
  </si>
  <si>
    <t>F et P de porte-manteau type "Diamond"</t>
  </si>
  <si>
    <t>F and P of "Diamond" type coat rack</t>
  </si>
  <si>
    <t>8.19</t>
  </si>
  <si>
    <t>F et P de poubelle inox 12 l avec pédale</t>
  </si>
  <si>
    <t>F and P 12 l stainless steel trash can with pedal</t>
  </si>
  <si>
    <t>PEINTURE</t>
  </si>
  <si>
    <t>PAINTING</t>
  </si>
  <si>
    <t>Peinture sur maçonnerie intérieur et sous plafond de deux couches de Pantex 800 ou similaire après travaux préparatoires de nettoyage et de ponçage</t>
  </si>
  <si>
    <t>Painting on interior masonry and under ceiling with two coats of Pantex 800 or similar after preparatory cleaning and sanding work</t>
  </si>
  <si>
    <t>Peinture sur maçonnerie extérieur de deux couches de Pantex 1300 ou similaire après travaux préparatoires de nettoyage et de ponçage</t>
  </si>
  <si>
    <t>Painting on exterior masonry with two coats of Pantex 1300 or similar after preparatory cleaning and sanding work</t>
  </si>
  <si>
    <t>Peinture glycérophtalique sur menuiserie y/c toutes sujétions</t>
  </si>
  <si>
    <t>Glycerophthalic paint on joinery including all constraints</t>
  </si>
  <si>
    <t>ETANCHEITE</t>
  </si>
  <si>
    <t>WATERPROOFING</t>
  </si>
  <si>
    <t>Exécution d'une chappe en forme de pente en béton maigre de 150 kg/m3</t>
  </si>
  <si>
    <t>Execution of a screed in the form of a slope in lean concrete of 150 kg / m3</t>
  </si>
  <si>
    <t>F et P de dallettes en béton</t>
  </si>
  <si>
    <t>F and P of concrete slabs</t>
  </si>
  <si>
    <t xml:space="preserve">F et P de parafor solo y/c toutes sujétions </t>
  </si>
  <si>
    <t>F and P of parafor solo y / c all constraints</t>
  </si>
  <si>
    <t>F et P de relevé au  pax alu y/c équerre de renfort au 35 py</t>
  </si>
  <si>
    <t>F and P of alu pax reading y / c 35 py reinforcement bracket</t>
  </si>
  <si>
    <t>SECURITE INCENDIE</t>
  </si>
  <si>
    <t>FIRE SAFETY</t>
  </si>
  <si>
    <t>Détection incendie</t>
  </si>
  <si>
    <t>Fire detection</t>
  </si>
  <si>
    <t>Protection incendie en extincteurs à eau pulvérisée</t>
  </si>
  <si>
    <t>Fire protection with water spray extinguishers</t>
  </si>
  <si>
    <t>AMENAGEMENT DIVERS</t>
  </si>
  <si>
    <t>ARRANGEMENT Miscellaneous</t>
  </si>
  <si>
    <t>Haie de plantes</t>
  </si>
  <si>
    <t>Plant hedge</t>
  </si>
  <si>
    <t>F et P allée piétonnière y/c toutes sujétions</t>
  </si>
  <si>
    <t>F and P pedestrian alley y / c all constraints</t>
  </si>
  <si>
    <t>F et P de bordures de jardin</t>
  </si>
  <si>
    <t>F and P of garden borders</t>
  </si>
  <si>
    <t>Dallage autour du bâtiment</t>
  </si>
  <si>
    <t>Paving around the building</t>
  </si>
  <si>
    <t>TOTAL (pour un logement)</t>
  </si>
  <si>
    <t>TOTAL (for an accomodation)</t>
  </si>
  <si>
    <t>Add</t>
  </si>
  <si>
    <t>OLD</t>
  </si>
  <si>
    <t>Common Gatehouse</t>
  </si>
  <si>
    <t>Fenêtre alu vitrée coulissante 2 vanteaux 1,50x1,20</t>
  </si>
  <si>
    <t>Aluminum sliding glass window 2 leaves 1.50x1.20</t>
  </si>
  <si>
    <t>TOTAL (pour une guérite)</t>
  </si>
  <si>
    <t>TOTAL (for a gatehouse)</t>
  </si>
  <si>
    <t>Ens</t>
  </si>
  <si>
    <t xml:space="preserve">Maçonnerie en soubassement </t>
  </si>
  <si>
    <t>en agglos pleins de 15x20x40</t>
  </si>
  <si>
    <t>Dallage au sol de 0,20 m y/c treillis soudé</t>
  </si>
  <si>
    <t>Confection de caniveau pr = 50 y/c cornières et couvercles</t>
  </si>
  <si>
    <t>Confection de galerie de cable 7,5x1x50x0,80</t>
  </si>
  <si>
    <t>F et P de faux plancher amovible en métal galva</t>
  </si>
  <si>
    <t xml:space="preserve">          Ø160</t>
  </si>
  <si>
    <t>Béton armé pour chaînages,poutres,</t>
  </si>
  <si>
    <t>linteau de décharge,appuis fenêtres</t>
  </si>
  <si>
    <t>Plancher hourdis 20+5</t>
  </si>
  <si>
    <t>Claustras boite à lettres</t>
  </si>
  <si>
    <t xml:space="preserve">Briques de verres de couleur blanche        </t>
  </si>
  <si>
    <t>Plinthes en carreaux 10x30 grès-cérame</t>
  </si>
  <si>
    <t>Faux plancher technique</t>
  </si>
  <si>
    <t>Peinture époxy sur sol</t>
  </si>
  <si>
    <t>Revêtement anti-acide</t>
  </si>
  <si>
    <t>6-1 - PORTES</t>
  </si>
  <si>
    <t>6-1-a/ Bois</t>
  </si>
  <si>
    <t>6-1-b/ Alu-Métal</t>
  </si>
  <si>
    <t>Porte alu 2 vanteaux âme isolée vitrée 1,30x2,20</t>
  </si>
  <si>
    <t>Porte alu à âme isolée vitrée 0,80x2,20</t>
  </si>
  <si>
    <t>Porte alu à âme isolée vitrée 1,00x2,20</t>
  </si>
  <si>
    <t>Porte alu 2 vanteaux âme isolée vitrée barraudée 1,30x2,20, avec dispositif anti-panique</t>
  </si>
  <si>
    <t>Porte coupe-feu ½ H avec barre anti-panique de 80x220 </t>
  </si>
  <si>
    <t>Porte coupe-feu ½ H sans barre anti-panique de 100x220 </t>
  </si>
  <si>
    <t>Porte coupe-feu ½ H avec barre anti-panique de130x220 </t>
  </si>
  <si>
    <t>Porte coupe-feu ½ H sans barre anti-panique de 200x260 </t>
  </si>
  <si>
    <t>6-2 - FENETRES</t>
  </si>
  <si>
    <t>6-2-a/ Alu</t>
  </si>
  <si>
    <t>Fenêtre alu vitrée coulissante avec grille métallique de 75x75</t>
  </si>
  <si>
    <t>Fenêtre alu vitrée coulissante 2 vanteaux avec grille métallique de 2,00x1,20</t>
  </si>
  <si>
    <t>PC 16 A, 3P+N+PE, 400V, 5 broches</t>
  </si>
  <si>
    <t>PC 10 A , 2P+PE, 230 V</t>
  </si>
  <si>
    <t>PC 10 A , 2P+PE, 230 V secourue</t>
  </si>
  <si>
    <t>Réglettes fluorescentes 2x58 w à grille apparent</t>
  </si>
  <si>
    <t>Luminaires 1,20 étanches</t>
  </si>
  <si>
    <t>Bloc secours</t>
  </si>
  <si>
    <t>Intérupteur Va et Vient</t>
  </si>
  <si>
    <t>F et P extrateur d'air</t>
  </si>
  <si>
    <t>F et P de split 1,5 CV</t>
  </si>
  <si>
    <t>F et P de split 3 CV</t>
  </si>
  <si>
    <t xml:space="preserve">Alimentation intérieure, en cuivre s/gaines y/c toutes sujétions </t>
  </si>
  <si>
    <t>Réalisation d'un puits équipé d'une électropompe y/c raccordements aux</t>
  </si>
  <si>
    <t>réservoirs situés au dessus des bâtiments poste et logement</t>
  </si>
  <si>
    <t>F et P d'un réservoir de 2000 l y/c raccordement et toutes sujétions</t>
  </si>
  <si>
    <t>F et P de receveur de douche complet</t>
  </si>
  <si>
    <t>F et P de distributeur de savon liquide capacité 1l</t>
  </si>
  <si>
    <t>F et P urinoir à coquille en porcelaine</t>
  </si>
  <si>
    <t>Réalisation fosse septique 10 u + puisards</t>
  </si>
  <si>
    <t>après travaux préparatoires de nettoyage et de ponçage</t>
  </si>
  <si>
    <t xml:space="preserve">Peinture sur maçonnerie extérieur </t>
  </si>
  <si>
    <t>de deux couches de Pantex 1300 ou similaire</t>
  </si>
  <si>
    <t xml:space="preserve">Peinture glycérophtalique sur menuiserie </t>
  </si>
  <si>
    <t>y/c toutes sujétions</t>
  </si>
  <si>
    <t>Dallettes de protection en béton</t>
  </si>
  <si>
    <t>Protection incendie en extincteurs CO2 de 6 kg</t>
  </si>
  <si>
    <t>Protection incendie en extincteurs à poudre de 9 kg</t>
  </si>
  <si>
    <t>Mobilier composé de:</t>
  </si>
  <si>
    <t>1 bureau ministre</t>
  </si>
  <si>
    <t>1 fauteuil</t>
  </si>
  <si>
    <t>2 chaises visiteurs</t>
  </si>
  <si>
    <t>1 table de desserte</t>
  </si>
  <si>
    <t>1 tablette micro  et imprimante</t>
  </si>
  <si>
    <t>1 frigo bar</t>
  </si>
  <si>
    <t>1 horloge murale</t>
  </si>
  <si>
    <t xml:space="preserve">Alimentation en eau par forage ou depuis le réseau eau de ville </t>
  </si>
  <si>
    <t>Parafoudres de phases à oxyde métallique  225 kV</t>
  </si>
  <si>
    <t>Parafoudres de phases à oxyde métallique 90 kV</t>
  </si>
  <si>
    <t>Parafoudres de phases à oxyde métallique  33 kV</t>
  </si>
  <si>
    <t>Sectionneur pantographe tripolaire 245 kV-2000A</t>
  </si>
  <si>
    <t>Transformateur de courant ligne 225 kV 400-800/1A/1A/1A</t>
  </si>
  <si>
    <t>Transformateur de courant phases transformateur 225 kV  50-100/1A/1A/1A</t>
  </si>
  <si>
    <t>Disjoncteur 245 kV-2000A-31,5kA à commande tripolaire avec support</t>
  </si>
  <si>
    <t xml:space="preserve">Isolateur support 225 kV </t>
  </si>
  <si>
    <t>Support équipements 225 kV travée inductance shunt 25 MVAR</t>
  </si>
  <si>
    <t>Support équipements 225 kV travée transformateur 225/30 kV-10 MVA</t>
  </si>
  <si>
    <t>10.9</t>
  </si>
  <si>
    <t>10.14</t>
  </si>
  <si>
    <t>Disjoncteur 145 kV-1250A-31,5 kA à commande tripolaire avec support</t>
  </si>
  <si>
    <t>Transformateur de courant neutre transformateur 90 kV</t>
  </si>
  <si>
    <t>POSTE DE TINTANE (Mauritanie)</t>
  </si>
  <si>
    <t>Travée ligne arrivée Yélimané N°2</t>
  </si>
  <si>
    <t>Travée ligne départ Kiffa N°2</t>
  </si>
  <si>
    <t>Travée ligne départ Aioun  N°2</t>
  </si>
  <si>
    <t>Travée ligne arrivée Tintane N°2</t>
  </si>
  <si>
    <t>Disjoncteur 245 kV- 2000A- 31,5 kA à commande unipolaire avec support</t>
  </si>
  <si>
    <t>Sectionneur ligne 245 kV à commande manuelle avec MALT</t>
  </si>
  <si>
    <t>Chaînes d'isolateurs alignement et ancrage complétes avec isolateurs profil plat et manchons d'ancrage</t>
  </si>
  <si>
    <t>Cables de communication par fibre optique</t>
  </si>
  <si>
    <t>DOSSIER D'APPEL D'OFFRES
Projet Manantali II - Liaison Biterne Kayes-Yélimané-Tintane-Kiffa-AÏoun
Sous-Ens Postes - Kayes-Yélimané-Tintane-Kiffa-Aïoun</t>
  </si>
  <si>
    <t>CALL FOR TENDER FILE Manantali II Project - Biterne Mananatali Liaison - Bamako Sub-Ens Postes - Kambila</t>
  </si>
  <si>
    <r>
      <rPr>
        <b/>
        <sz val="14"/>
        <rFont val="Times New Roman"/>
        <family val="1"/>
      </rPr>
      <t>Bordereau de prix No. 1</t>
    </r>
    <r>
      <rPr>
        <b/>
        <sz val="12"/>
        <rFont val="Times New Roman"/>
        <family val="1"/>
      </rPr>
      <t xml:space="preserve">
Matériels, équipements, y compris les pièces de rechange obligatoires d’origine étrangère</t>
    </r>
  </si>
  <si>
    <r>
      <rPr>
        <b/>
        <sz val="14"/>
        <rFont val="Times New Roman"/>
        <family val="1"/>
      </rPr>
      <t>Bordereau de prix No. 2</t>
    </r>
    <r>
      <rPr>
        <b/>
        <sz val="12"/>
        <rFont val="Times New Roman"/>
        <family val="1"/>
      </rPr>
      <t xml:space="preserve">
Matériels, équipements, y compris les pièces de rechange obligatoires d’origine locale</t>
    </r>
  </si>
  <si>
    <r>
      <rPr>
        <b/>
        <sz val="14"/>
        <rFont val="Times New Roman"/>
        <family val="1"/>
      </rPr>
      <t>Bordereau de Prix No. 3</t>
    </r>
    <r>
      <rPr>
        <b/>
        <sz val="12"/>
        <rFont val="Times New Roman"/>
        <family val="1"/>
      </rPr>
      <t xml:space="preserve">
Services de conception</t>
    </r>
  </si>
  <si>
    <r>
      <rPr>
        <b/>
        <sz val="14"/>
        <rFont val="Times New Roman"/>
        <family val="1"/>
      </rPr>
      <t>Borderau de Prix No. 4</t>
    </r>
    <r>
      <rPr>
        <b/>
        <sz val="12"/>
        <rFont val="Times New Roman"/>
        <family val="1"/>
      </rPr>
      <t xml:space="preserve">
Services de montage et autres services</t>
    </r>
  </si>
  <si>
    <r>
      <t>Code de pays</t>
    </r>
    <r>
      <rPr>
        <b/>
        <vertAlign val="superscript"/>
        <sz val="12"/>
        <rFont val="Times New Roman"/>
        <family val="1"/>
      </rPr>
      <t>2</t>
    </r>
  </si>
  <si>
    <r>
      <t>Country code</t>
    </r>
    <r>
      <rPr>
        <b/>
        <vertAlign val="superscript"/>
        <sz val="12"/>
        <rFont val="Times New Roman"/>
        <family val="1"/>
      </rPr>
      <t>2</t>
    </r>
  </si>
  <si>
    <r>
      <t>monnai etr.</t>
    </r>
    <r>
      <rPr>
        <vertAlign val="superscript"/>
        <sz val="12"/>
        <rFont val="Times New Roman"/>
        <family val="1"/>
      </rPr>
      <t>1</t>
    </r>
  </si>
  <si>
    <r>
      <t>monnai etr.</t>
    </r>
    <r>
      <rPr>
        <vertAlign val="superscript"/>
        <sz val="12"/>
        <rFont val="Times New Roman"/>
        <family val="1"/>
      </rPr>
      <t xml:space="preserve">1 </t>
    </r>
    <r>
      <rPr>
        <sz val="12"/>
        <rFont val="Times New Roman"/>
        <family val="1"/>
      </rPr>
      <t>(EUR)</t>
    </r>
  </si>
  <si>
    <r>
      <t>foreign currency.</t>
    </r>
    <r>
      <rPr>
        <vertAlign val="superscript"/>
        <sz val="12"/>
        <rFont val="Times New Roman"/>
        <family val="1"/>
      </rPr>
      <t>1</t>
    </r>
  </si>
  <si>
    <r>
      <t>Foreign currency</t>
    </r>
    <r>
      <rPr>
        <vertAlign val="superscript"/>
        <sz val="12"/>
        <rFont val="Times New Roman"/>
        <family val="1"/>
      </rPr>
      <t>1</t>
    </r>
  </si>
  <si>
    <t>DOSSIER D'APPEL D'OFFRES
Projet Manantali II - Liaison Biterne Kayes-Yélimané-Tintane-Kiffa-AÏoun
Sous-Ens Postes - Logement</t>
  </si>
  <si>
    <t>CALL FOR TENDER DOSSIER
Manantali II Project - Mananatali Biterne Link - Bamako Sub-Ens substations - Kambila - Housing</t>
  </si>
  <si>
    <t>GouEnstes multiconducteurs de 40</t>
  </si>
  <si>
    <t xml:space="preserve">HubEns carrée étanche </t>
  </si>
  <si>
    <t>Bordereau de prix No. 1
Matériels, équipements, y compris les pièces de rechange obligatoires d’origine étrangère</t>
  </si>
  <si>
    <t>Bordereau de prix No. 2
Matériels, équipements, y compris les pièces de rechange obligatoires d’origine locale</t>
  </si>
  <si>
    <t>Bordereau de Prix No. 3
Services de conception</t>
  </si>
  <si>
    <t>Borderau de Prix No. 4
Services de montage et autres services</t>
  </si>
  <si>
    <r>
      <t>monnai etr.</t>
    </r>
    <r>
      <rPr>
        <vertAlign val="superscript"/>
        <sz val="12"/>
        <rFont val="Times New Roman"/>
        <family val="1"/>
      </rPr>
      <t xml:space="preserve">1
</t>
    </r>
    <r>
      <rPr>
        <sz val="12"/>
        <rFont val="Times New Roman"/>
        <family val="1"/>
      </rPr>
      <t>(EUR)</t>
    </r>
  </si>
  <si>
    <r>
      <t>Monnaie étrangère</t>
    </r>
    <r>
      <rPr>
        <vertAlign val="superscript"/>
        <sz val="12"/>
        <rFont val="Times New Roman"/>
        <family val="1"/>
      </rPr>
      <t>1</t>
    </r>
  </si>
  <si>
    <t>DOSSIER D'APPEL D'OFFRES
Projet Manantali II - Liaison Biterne Kayes-Yélimané-Tintane-Kiffa-AÏoun
Sous-Ens Postes - Guérite</t>
  </si>
  <si>
    <t>CALL FOR TENDER DOSSIER
Manantali II Project - Mananatali Biterne Link - Bamako Sub-Ens substations - gatehouse</t>
  </si>
  <si>
    <t>Bordereau de Prix No. 
Services de conception</t>
  </si>
  <si>
    <t>HubEns carré étanche pour toilettes</t>
  </si>
  <si>
    <t>HubEns anti déflagration</t>
  </si>
  <si>
    <r>
      <t>Code de pays</t>
    </r>
    <r>
      <rPr>
        <vertAlign val="superscript"/>
        <sz val="12"/>
        <rFont val="Times New Roman"/>
        <family val="1"/>
      </rPr>
      <t>2</t>
    </r>
  </si>
  <si>
    <t>Unité</t>
  </si>
  <si>
    <t>Qté</t>
  </si>
  <si>
    <t>FRAIS D'ETUDES, D'ASSURANCES ET DE CONTRÔLE</t>
  </si>
  <si>
    <t>INSTALLATION ET REPLIEMENT DE CHANTIER</t>
  </si>
  <si>
    <t xml:space="preserve"> TERRASSEMENTS ET FONDATIONS</t>
  </si>
  <si>
    <t>F et P Buses PVC          Ø200</t>
  </si>
  <si>
    <t>Exécution d'une fosse séptique pour 10 usagers y/c puits pérdu</t>
  </si>
  <si>
    <t>Enduit au mortier de ciment sur murs int,ext,y/c calpinage et jointement</t>
  </si>
  <si>
    <t xml:space="preserve"> MENUISERIE</t>
  </si>
  <si>
    <t xml:space="preserve"> PLOMBERIE-SANITAIRE</t>
  </si>
  <si>
    <t>F et P de chaise à l'anglaise y/c douchette équipée d'un robinet d'arrêt et porte papier hygiénique</t>
  </si>
  <si>
    <t>F et P de désodorisant automatique à commande type "ART.PXQ-28 A" ou similaire</t>
  </si>
  <si>
    <t>F et P de sèche-main électrique automatique 1200 W de type "ART.MGQ-120" ou similaire</t>
  </si>
  <si>
    <t>PEINTURE-VITRERIE</t>
  </si>
  <si>
    <t xml:space="preserve"> AMENAGEMENT DIVERS</t>
  </si>
  <si>
    <t xml:space="preserve"> MOBILIER</t>
  </si>
  <si>
    <t>Montant Total HT/HD/HTVA- Batiment de service</t>
  </si>
  <si>
    <t>DOSSIER D'APPEL D'OFFRES
Projet Manantali II - Liaison Biterne Kayes-Yélimané-Tintane-Kiffa-AÏoun
Sous-Ens Batiment de service</t>
  </si>
  <si>
    <t xml:space="preserve">
Sous - détail d'un Logement du personnel</t>
  </si>
  <si>
    <t>Sous - détail  Guérite</t>
  </si>
  <si>
    <t>Sous - détail Batiment de service</t>
  </si>
  <si>
    <t>Sectionneur pantographe monophasé 245 kV-2000A</t>
  </si>
  <si>
    <t xml:space="preserve">Parafoudre 245kV à oxyde métallique </t>
  </si>
  <si>
    <t>5.4</t>
  </si>
  <si>
    <t>Cellule départ 30kV Réseau</t>
  </si>
  <si>
    <t>Cellule Couplage 33 kV</t>
  </si>
  <si>
    <t xml:space="preserve"> Montant Total HT/HD/HTVA Tintane</t>
  </si>
  <si>
    <t>Disjoncteur triphasé 245kV avec support</t>
  </si>
  <si>
    <t>Sectionneur panthographe monophasé 245kV</t>
  </si>
  <si>
    <t>Travée transformateur 225/90kV - 40 MVA  N°1</t>
  </si>
  <si>
    <t>Travée transformateur 225/90 kV - 40 MVA  N°2</t>
  </si>
  <si>
    <t>Travée transformateur 90/33kV - 20 MVA  N°1</t>
  </si>
  <si>
    <t xml:space="preserve">Isolateurs support 225 kV </t>
  </si>
  <si>
    <t>Disjoncteur 245 kV-2000A- 31,5 kA à commande tripolaire avec support</t>
  </si>
  <si>
    <t>Sectionneur pantographe monophasé 90 kV-1250A</t>
  </si>
  <si>
    <t>Transformateur de courant phases  225 kV  100-200/1A/1A/1A</t>
  </si>
  <si>
    <t>Transformateur de courant phases  90 kV  200-400/1A/1A/1A</t>
  </si>
  <si>
    <t>Parafoudres de phases à oxyde de zinc  225 kV</t>
  </si>
  <si>
    <t>Parafoudres de phases à oxyde de zinc  90 kV</t>
  </si>
  <si>
    <t xml:space="preserve">Isolateurs-support 225 kV </t>
  </si>
  <si>
    <t>Sectionneur pantographe monophasé 145 kA-1250A</t>
  </si>
  <si>
    <t>Transformateur de courant phases  90 kV  200/400/1A/1A/1A</t>
  </si>
  <si>
    <t>Parafoudres de phases à oxyde métallique  30 kV</t>
  </si>
  <si>
    <t xml:space="preserve">Isolateur de support 90 kV </t>
  </si>
  <si>
    <t>Travée transformateur 90/33 kV - 20 MVA  N°2</t>
  </si>
  <si>
    <t>Transformateurs de courant 245kV amont et aval</t>
  </si>
  <si>
    <t xml:space="preserve">Armoire de travée </t>
  </si>
  <si>
    <t>6.4</t>
  </si>
  <si>
    <t>Cellule Couplage 30 Kv</t>
  </si>
  <si>
    <t>Cellule mesure barre 30 kV</t>
  </si>
  <si>
    <t>Cellule départ 30 kV TSA</t>
  </si>
  <si>
    <t>Transformateur auxiliaire 30/0,4 kV 250 Kva</t>
  </si>
  <si>
    <t>Autres petits matériel, câbles etc.</t>
  </si>
  <si>
    <t>Unités</t>
  </si>
  <si>
    <t>GC-EE HTB-HTA-BT</t>
  </si>
  <si>
    <t>Batiment de service</t>
  </si>
  <si>
    <t>Guérite</t>
  </si>
  <si>
    <t>Logement d'exploitation</t>
  </si>
  <si>
    <t>TOTAL GENERAL</t>
  </si>
  <si>
    <t>TINTANE</t>
  </si>
  <si>
    <t>KIFFA</t>
  </si>
  <si>
    <t>Transformateur de tension 225kV/√3 /100V/√3</t>
  </si>
  <si>
    <t>4.7.12</t>
  </si>
  <si>
    <t>4.8.12</t>
  </si>
  <si>
    <t>Fondations appareils HT travée transformateur 225/90kV-40 MVA</t>
  </si>
  <si>
    <t>Support équipements 225 kV travée transformateur 225/90 kV-40 MVA</t>
  </si>
  <si>
    <t>Transformateur triphasé 40 MVA - ONAN 225/90 kV</t>
  </si>
  <si>
    <t>Transformateur triphasé 20 MVA - ONAN 90/33 kV</t>
  </si>
  <si>
    <t>17 = 15 x 652,69 + 16</t>
  </si>
  <si>
    <t>17 = 15 x 652,69+ 16</t>
  </si>
  <si>
    <t>Total FCFA</t>
  </si>
  <si>
    <t>Total général en FCFA</t>
  </si>
  <si>
    <t>Total Euro</t>
  </si>
  <si>
    <t>lot</t>
  </si>
  <si>
    <t xml:space="preserve"> Montant Total HT/HD/HTVA Pieces de rechange</t>
  </si>
  <si>
    <t>Ordinateurs</t>
  </si>
  <si>
    <t>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</si>
  <si>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</si>
  <si>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</si>
  <si>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</si>
  <si>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</si>
  <si>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</si>
  <si>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</si>
  <si>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</si>
  <si>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</si>
  <si>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</si>
  <si>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</si>
  <si>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No.</t>
  </si>
  <si>
    <t>1.4</t>
  </si>
  <si>
    <t>1.5</t>
  </si>
  <si>
    <t>1.6</t>
  </si>
  <si>
    <t>1.7</t>
  </si>
  <si>
    <t>1.8</t>
  </si>
  <si>
    <t>1.9</t>
  </si>
  <si>
    <t>1.11</t>
  </si>
  <si>
    <t>1.11.1</t>
  </si>
  <si>
    <t>1.11.2</t>
  </si>
  <si>
    <t>Traversée pour le point neutre 225 kV,</t>
  </si>
  <si>
    <t>1.11.3</t>
  </si>
  <si>
    <t>1.11.5</t>
  </si>
  <si>
    <t>1.11.6</t>
  </si>
  <si>
    <t>1.11.7</t>
  </si>
  <si>
    <t>1.11.8</t>
  </si>
  <si>
    <t>nos</t>
  </si>
  <si>
    <t>A</t>
  </si>
  <si>
    <t>2Cx2.5 Sq. mm, CU XLPE</t>
  </si>
  <si>
    <t>km</t>
  </si>
  <si>
    <t>B</t>
  </si>
  <si>
    <t>2Cx6 Sq. mm, CU XLPE</t>
  </si>
  <si>
    <t>C</t>
  </si>
  <si>
    <t>3Cx2.5 Sq. mm, CU XLPE</t>
  </si>
  <si>
    <t>D</t>
  </si>
  <si>
    <t>4Cx4 Sq. mm, CU XLPE</t>
  </si>
  <si>
    <t>4Cx10 Sq. mm, CU XLPE</t>
  </si>
  <si>
    <t>F</t>
  </si>
  <si>
    <t>4Cx35 Sq. mm, CU XLPE</t>
  </si>
  <si>
    <t>G</t>
  </si>
  <si>
    <t>4Cx120 Sq. mm, AL XLPE</t>
  </si>
  <si>
    <t>H</t>
  </si>
  <si>
    <t>4Cx400 Sq. mm, AL XLPE</t>
  </si>
  <si>
    <t xml:space="preserve">Pièces de rechange - pour app. HT </t>
  </si>
  <si>
    <t xml:space="preserve">Disjoncteur complet avec commande monopolaire, avec support </t>
  </si>
  <si>
    <t xml:space="preserve">Bouteille à gaz SF6 </t>
  </si>
  <si>
    <t xml:space="preserve">Sectionneur 225 kV de ligne avec couteaux de malt </t>
  </si>
  <si>
    <t xml:space="preserve">RC 245kV, 630A sans contact de transfert de bus
</t>
  </si>
  <si>
    <t xml:space="preserve">Contact mâle avec accessoires adaptés pour 1 pôle
</t>
  </si>
  <si>
    <t xml:space="preserve">Contact Femelle avec accessoires adaptés pour 1 Pôle
</t>
  </si>
  <si>
    <t xml:space="preserve">RC 245kV,1250A avec contact de transfert de bus
</t>
  </si>
  <si>
    <t xml:space="preserve">Contact de transfert de bus avec accessoires adaptés pour 1 pôle 
</t>
  </si>
  <si>
    <t xml:space="preserve">Contact de doigt de terre avec accessoires adaptés pour 1 pôle
</t>
  </si>
  <si>
    <t xml:space="preserve">Contact de terrassement avec accessoires pour 1 pôle
</t>
  </si>
  <si>
    <t xml:space="preserve">Isolateur pantographe RP 245kV 1250A sans sectionneur de terre
</t>
  </si>
  <si>
    <t xml:space="preserve">Contact de transfert
</t>
  </si>
  <si>
    <t xml:space="preserve">Tube de contact fixe (contact trapèze)
</t>
  </si>
  <si>
    <t xml:space="preserve">Moteur 1 HP avec pignon adapté à l'isolateur RP 245kV
</t>
  </si>
  <si>
    <t xml:space="preserve">Interrupteur auxiliaire adapté pour sectionneur
</t>
  </si>
  <si>
    <t xml:space="preserve">Interrupteur auxiliaire adapté au sectionneur de terre
</t>
  </si>
  <si>
    <t xml:space="preserve">Solénoïde (Bobine de Boulon) pour Principal
</t>
  </si>
  <si>
    <t xml:space="preserve">Ensemble de boîte de vitesses avec roue à denture droite
</t>
  </si>
  <si>
    <t xml:space="preserve">Transformateur de courant 225 kV </t>
  </si>
  <si>
    <t xml:space="preserve">Transformateur de potentiel 225 kV </t>
  </si>
  <si>
    <t xml:space="preserve">Terminal de protection différentielle pour ligne 225 kV </t>
  </si>
  <si>
    <t xml:space="preserve">Terminal de protection de distance pour ligne 225 kV </t>
  </si>
  <si>
    <t xml:space="preserve">Pièces de rechange - pour l'inductance shunt </t>
  </si>
  <si>
    <t>Jeu complet de joints pour les raccords du couvercle et les raccords du réservoir,</t>
  </si>
  <si>
    <t xml:space="preserve">Indicateur de niveau d'huile, </t>
  </si>
  <si>
    <t>Soupape de décompression,</t>
  </si>
  <si>
    <t>Ensemble de relais image thermique,</t>
  </si>
  <si>
    <t xml:space="preserve">Sectionneur pantographe/semipantographe 225 kV </t>
  </si>
  <si>
    <t xml:space="preserve">Chaînes d'isolateurs (lot triphasé) </t>
  </si>
  <si>
    <t xml:space="preserve">Câbles de commande et de puissance </t>
  </si>
  <si>
    <t>Rouleaux de corde de 100m. Ø16</t>
  </si>
  <si>
    <t>Rouleaux de corde de 100m. Ø24</t>
  </si>
  <si>
    <t>Poulies de 2 tonnes pour tirage câble aérien et conducteur, SPSFI35</t>
  </si>
  <si>
    <t>Poulies de 0,8 tonnes pour tirage câble aérien et conducteur, SPSFI 34</t>
  </si>
  <si>
    <t>Grenouilles pour câble fibre optique de 23mm OPGW, Ø6</t>
  </si>
  <si>
    <t>Grenouilles pour conducteur. Ø18-36 mm</t>
  </si>
  <si>
    <t>Poulies de mouflage de 3,2 tonnes.</t>
  </si>
  <si>
    <t>Poulies de mouflage de 1,6 tonnes.</t>
  </si>
  <si>
    <t>Poulies de service de 1tonne.</t>
  </si>
  <si>
    <t>Ceintures de sécurité avec corde et crochet.</t>
  </si>
  <si>
    <t>Elingues en nylon de 3 m ; 4 tonnes.</t>
  </si>
  <si>
    <t>Elingues en nylon de 2 m ; 6 tonnes.</t>
  </si>
  <si>
    <t>Elingues en nylon de 5 m ;5 tonnes.</t>
  </si>
  <si>
    <t>Elingues en nylon de 2 m ; 5 tonnes</t>
  </si>
  <si>
    <t>Elingues en nylon de 2 m ; 3 tonnes</t>
  </si>
  <si>
    <t>Elingues en nylon de 1,5 m ; 4 tonnes</t>
  </si>
  <si>
    <t>Elingues en nylon de 2 m ; 2 tonnes</t>
  </si>
  <si>
    <t>Elingues en nylon de 1 m ; 2 tonnes</t>
  </si>
  <si>
    <t>Elingue en nylon de 1 m ; 1 tonne.</t>
  </si>
  <si>
    <t>Paires de mouflage 500 kg.</t>
  </si>
  <si>
    <t>Chaussettes de tirage pour câble Ø8-17 mm</t>
  </si>
  <si>
    <t>Chaussettes de tirage pour câble Ø17 -28 mm</t>
  </si>
  <si>
    <t>Etriers Ø extérieur 42mm ; Ø intérieur 1,25 pouces.</t>
  </si>
  <si>
    <t>Tendeurs Ø 22 mm ; 1100 kg.</t>
  </si>
  <si>
    <t>Lèves perche complet.</t>
  </si>
  <si>
    <t>Manilles de Ø 27 mm ; 3 tonnes</t>
  </si>
  <si>
    <t>Tir-for de 3 tonnes</t>
  </si>
  <si>
    <t>Palan à levier (pull-lift) de 3 tonnes</t>
  </si>
  <si>
    <t>Testeur de perche.</t>
  </si>
  <si>
    <t xml:space="preserve">Manilles de Ø 22 mm ; 2 tonnes </t>
  </si>
  <si>
    <t xml:space="preserve">Paires de câbles de mise à la terre et court-circuit, cuivre 95 mm² ; 08 m avec pince SAFO avec embout AN, Etau à cornières GTE25CO SAFO </t>
  </si>
  <si>
    <t>Vélo pour conducteur en faisceaux double.</t>
  </si>
  <si>
    <t>Vélo pour conducteur simple.</t>
  </si>
  <si>
    <t>Détecteur pour absence de tension (VAT) 225-400 kV.</t>
  </si>
  <si>
    <t>Détecteur pour absence de tension (VAT) 150 kV.</t>
  </si>
  <si>
    <t>Casques de sécurité.</t>
  </si>
  <si>
    <t>Chaussures de sécurité</t>
  </si>
  <si>
    <t>Paires de gants en cuir</t>
  </si>
  <si>
    <t>Jumelles 10 X 50.</t>
  </si>
  <si>
    <t>Pieds à coulisse universel 150 mm</t>
  </si>
  <si>
    <t>Boîte de secours pour 04 personnes.</t>
  </si>
  <si>
    <t>GPS.</t>
  </si>
  <si>
    <t>Lunettes anti-UV incolore.</t>
  </si>
  <si>
    <t>Appareil mesureur de terre 6474.avec l’ensemble des accessoires</t>
  </si>
  <si>
    <t>Appareil mesureur de terre 6472 avec l’ensemble des accessoires.</t>
  </si>
  <si>
    <t>Caisse à outils mécanicien</t>
  </si>
  <si>
    <t>Extincteurs dioxyde de carbone.</t>
  </si>
  <si>
    <t>Perches détecteur absence de tension RTTE 90-16.</t>
  </si>
  <si>
    <t>Echelles aérienne à accrocher.</t>
  </si>
  <si>
    <t>Plate-forme de lignards</t>
  </si>
  <si>
    <t>Perches pour câble de mise à la terre 2 PRE 1200 AN.</t>
  </si>
  <si>
    <t>Perche pour détecteur absence de tension 2,10 m.</t>
  </si>
  <si>
    <t xml:space="preserve">Duplex manuel pour percer les trous sur les cornières </t>
  </si>
  <si>
    <t>Duplex électrique pour percer les trous sur les cornières</t>
  </si>
  <si>
    <t xml:space="preserve">Presse hydraulique complète avec valve CTRL de pression 120 T. Réf : Q994672. </t>
  </si>
  <si>
    <t>Flexible avec raccord long de 3 m. Réf : SPSFI 41.</t>
  </si>
  <si>
    <t>Groupe Hydraulique 700 BAR puissance 4,5 kW. Réf : Q993209.</t>
  </si>
  <si>
    <t>Poulie de déroulage 3 gorges.</t>
  </si>
  <si>
    <t>Poulie de déroulage 2 gorges.</t>
  </si>
  <si>
    <t>Matrice hexagonale Ø intérieur 12 mm</t>
  </si>
  <si>
    <t>Matrice hexagonale Ø intérieur 13.5 mm</t>
  </si>
  <si>
    <t>Matrice hexagonale Ø intérieur 15 mm</t>
  </si>
  <si>
    <t>Matrice hexagonale Ø intérieur 15.5 mm</t>
  </si>
  <si>
    <t>Matrice hexagonale Ø intérieur 25 mm</t>
  </si>
  <si>
    <t>Matrice hexagonale Ø intérieur 25.5 mm</t>
  </si>
  <si>
    <t>Matrice hexagonale Ø intérieur 29 mm</t>
  </si>
  <si>
    <t>Matrice hexagonale Ø intérieur 33.5 mm</t>
  </si>
  <si>
    <t>Matrice hexagonale Ø intérieur 38.5 mm</t>
  </si>
  <si>
    <t>Matrice hexagonale Ø intérieur 39.5 mm</t>
  </si>
  <si>
    <t>Matrice hexagonale Ø intérieur 46 mm</t>
  </si>
  <si>
    <t xml:space="preserve">Contact mobile principal avec accessoires pour 1 pôle
</t>
  </si>
  <si>
    <t>Boîte de commmande du sectionneur</t>
  </si>
  <si>
    <t>Moteur 0,5 HP avec pignon adapté à l'isolateur RC 245kV
0</t>
  </si>
  <si>
    <t xml:space="preserve">Parafoudre 225 kV </t>
  </si>
  <si>
    <t>Traversée 225 kV,</t>
  </si>
  <si>
    <t>Thermomètre à cadrans,</t>
  </si>
  <si>
    <t xml:space="preserve"> Un radiateur de chaque type  </t>
  </si>
  <si>
    <t>Travée Ligne</t>
  </si>
  <si>
    <t>1.11.9</t>
  </si>
  <si>
    <t>Pièces de rechange - pour Transformateur</t>
  </si>
  <si>
    <t>1.12</t>
  </si>
  <si>
    <t>1.12.1</t>
  </si>
  <si>
    <t>1.12.2</t>
  </si>
  <si>
    <t>1.12.3</t>
  </si>
  <si>
    <t>1.12.4</t>
  </si>
  <si>
    <t>1.12.5</t>
  </si>
  <si>
    <t>1.12.6</t>
  </si>
  <si>
    <t>u</t>
  </si>
  <si>
    <t xml:space="preserve"> borne traversée 225 kV</t>
  </si>
  <si>
    <t xml:space="preserve"> jeu complet de joints pour les raccords du couvercle et les raccords du réservoir,</t>
  </si>
  <si>
    <t xml:space="preserve"> indicateur de niveau d'huile,</t>
  </si>
  <si>
    <t xml:space="preserve"> indicateur de température d'huile,</t>
  </si>
  <si>
    <t xml:space="preserve"> ensemble de relais image thermique,</t>
  </si>
  <si>
    <t xml:space="preserve"> relais Buchholz</t>
  </si>
  <si>
    <r>
      <t xml:space="preserve">Outils de Maintenance (List en Annexe </t>
    </r>
    <r>
      <rPr>
        <b/>
        <sz val="11"/>
        <rFont val="Times New Roman"/>
        <family val="1"/>
      </rPr>
      <t>Outillage</t>
    </r>
    <r>
      <rPr>
        <sz val="11"/>
        <rFont val="Times New Roman"/>
        <family val="1"/>
      </rPr>
      <t>)</t>
    </r>
  </si>
  <si>
    <t>PIECES DE RECHANGE-FORMATION</t>
  </si>
  <si>
    <t>Formation</t>
  </si>
  <si>
    <t xml:space="preserve">Formation au siège du constructeur sur la Maintenance, paramétrage et mise en service des systèmes de contrôle-commande numérique de postes gestion de postes intelligents (architecture, fonctionnement, exploitation, et maintenance, paramétrage maintenance, paramétrage y compris mise en service des relais de protection y compris paramétrage des relais de protection) / durée : 3 semaines / Nombre de participants : 5 </t>
  </si>
  <si>
    <t xml:space="preserve">Formation au siège du constructeur sur la Maintenance, paramétrage et mise en service des relais de protection / durée : 3 semaines / Nombre de participants : 5 </t>
  </si>
  <si>
    <t xml:space="preserve">Formation au siège du constructeur sur la maintenance, paramétrage et mise en service des équipements de télécommunication/ durée : 2 semaines / Nombre de participants : 5 </t>
  </si>
  <si>
    <t xml:space="preserve">Formation sur site pendant les travaux / durée : 1 mois / Nombre de participants : 5 </t>
  </si>
  <si>
    <t>6.5</t>
  </si>
  <si>
    <t xml:space="preserve">Formation sur site pour stagiaire / durée : 3 mois / Nombre de participants : 3 </t>
  </si>
  <si>
    <t xml:space="preserve"> Montant Total HT/HD/HTVA</t>
  </si>
  <si>
    <t>Outillages</t>
  </si>
  <si>
    <t>Ordinateurs livrés au Maitre d'ouvrage</t>
  </si>
  <si>
    <t>DOSSIER D'APPEL D'OFFRES
Projet Manantali II - Liaison Biterne Kayes-Yélimané
Sous-Lot Postes - Kayes-Yélimané</t>
  </si>
  <si>
    <r>
      <rPr>
        <b/>
        <sz val="14"/>
        <color theme="1"/>
        <rFont val="Times New Roman"/>
        <family val="1"/>
      </rPr>
      <t>Bordereau de prix No. 1</t>
    </r>
    <r>
      <rPr>
        <b/>
        <sz val="12"/>
        <color theme="1"/>
        <rFont val="Times New Roman"/>
        <family val="1"/>
      </rPr>
      <t xml:space="preserve">
Matériels, équipements, y compris les pièces de rechange obligatoires d’origine étrangère</t>
    </r>
  </si>
  <si>
    <r>
      <rPr>
        <b/>
        <sz val="14"/>
        <color theme="1"/>
        <rFont val="Times New Roman"/>
        <family val="1"/>
      </rPr>
      <t>Bordereau de prix No. 2</t>
    </r>
    <r>
      <rPr>
        <b/>
        <sz val="12"/>
        <color theme="1"/>
        <rFont val="Times New Roman"/>
        <family val="1"/>
      </rPr>
      <t xml:space="preserve">
Matériels, équipements, y compris les pièces de rechange obligatoires d’origine locale</t>
    </r>
  </si>
  <si>
    <r>
      <rPr>
        <b/>
        <sz val="14"/>
        <color theme="1"/>
        <rFont val="Times New Roman"/>
        <family val="1"/>
      </rPr>
      <t>Bordereau de Prix No. 3</t>
    </r>
    <r>
      <rPr>
        <b/>
        <sz val="12"/>
        <color theme="1"/>
        <rFont val="Times New Roman"/>
        <family val="1"/>
      </rPr>
      <t xml:space="preserve">
Services de conception</t>
    </r>
  </si>
  <si>
    <r>
      <rPr>
        <b/>
        <sz val="14"/>
        <color theme="1"/>
        <rFont val="Times New Roman"/>
        <family val="1"/>
      </rPr>
      <t>Borderau de Prix No. 4</t>
    </r>
    <r>
      <rPr>
        <b/>
        <sz val="12"/>
        <color theme="1"/>
        <rFont val="Times New Roman"/>
        <family val="1"/>
      </rPr>
      <t xml:space="preserve">
Services de montage et autres services</t>
    </r>
  </si>
  <si>
    <t>CALL FOR TENDER FILE Manantali II Project - Biterne Mananatali Liaison - Bamako Sub-Lot Postes - Kambila</t>
  </si>
  <si>
    <r>
      <t>Code de pays</t>
    </r>
    <r>
      <rPr>
        <b/>
        <vertAlign val="superscript"/>
        <sz val="12"/>
        <color theme="1"/>
        <rFont val="Times New Roman"/>
        <family val="1"/>
      </rPr>
      <t>2</t>
    </r>
  </si>
  <si>
    <t>POSTE DE YELIMANE(Mali)</t>
  </si>
  <si>
    <r>
      <t>monnai etr.</t>
    </r>
    <r>
      <rPr>
        <vertAlign val="superscript"/>
        <sz val="12"/>
        <color theme="1"/>
        <rFont val="Times New Roman"/>
        <family val="1"/>
      </rPr>
      <t>1</t>
    </r>
  </si>
  <si>
    <r>
      <t>monnai etr.</t>
    </r>
    <r>
      <rPr>
        <vertAlign val="superscript"/>
        <sz val="12"/>
        <color theme="1"/>
        <rFont val="Times New Roman"/>
        <family val="1"/>
      </rPr>
      <t xml:space="preserve">1 </t>
    </r>
    <r>
      <rPr>
        <sz val="12"/>
        <color theme="1"/>
        <rFont val="Times New Roman"/>
        <family val="1"/>
      </rPr>
      <t>(EUR)</t>
    </r>
  </si>
  <si>
    <t>Etudes d'exécution</t>
  </si>
  <si>
    <t>Surfaces gravillonnées</t>
  </si>
  <si>
    <t>Eclairage extérieur</t>
  </si>
  <si>
    <t>Fondations portiques travée ligne 225 kV</t>
  </si>
  <si>
    <t>Fondations appareils HT travée ligne 225 Kv</t>
  </si>
  <si>
    <t>Fondations appareils HT travée transformateur 225/90kV-60 MVA</t>
  </si>
  <si>
    <t>Fondations appareils HT travée transformateur 90/30 kV-40 MVA</t>
  </si>
  <si>
    <t>Fondations appareils HT travée couplage 225 Kv</t>
  </si>
  <si>
    <t>Fondations Jeu de barres 225 kV</t>
  </si>
  <si>
    <t>Fondations Jeu de barres 90 kV</t>
  </si>
  <si>
    <t>Fondation transformateur de puissance-225/90 kV-60 MVA</t>
  </si>
  <si>
    <t>Fondation transformateur de puissance 90/30 kV-40 MVA</t>
  </si>
  <si>
    <t>2.2.14</t>
  </si>
  <si>
    <t>2.2.15</t>
  </si>
  <si>
    <t>2.2.16</t>
  </si>
  <si>
    <t>2.2.17</t>
  </si>
  <si>
    <t>2.2.18</t>
  </si>
  <si>
    <t>Portiques d'ancrage lignes 225 Kv</t>
  </si>
  <si>
    <t>Support équipements 225kV travée inductance shunt 20 MVAR</t>
  </si>
  <si>
    <t>Support équipements 225kV travée transformateur 225/90 kV-60 MVA</t>
  </si>
  <si>
    <t>Support équipements  travée transformateur 90/30 kV-40 MVA</t>
  </si>
  <si>
    <t>2.3.8</t>
  </si>
  <si>
    <t>Supports jeux de barres 90 kV</t>
  </si>
  <si>
    <t>Transformateur triphasé 60 MVA -  225/90 kV</t>
  </si>
  <si>
    <t>Transformateur triphasé 40 MVA -  90/30 kV</t>
  </si>
  <si>
    <t>Travée ligne arrivée Kayes N°1</t>
  </si>
  <si>
    <t>Transformateur de courant ligne 225 kV 400-800/1A/1A/1A/1A</t>
  </si>
  <si>
    <t>Travée ligne arrivée Kayes N°2</t>
  </si>
  <si>
    <t>Travée transformateur 225/90kV - 60 MVA  N°1</t>
  </si>
  <si>
    <t>Transformateur de courant phases  225 kV  200-400/1A/1A/1A/1A</t>
  </si>
  <si>
    <t xml:space="preserve">Isolateurs-support 90 kV </t>
  </si>
  <si>
    <t>4.3.16</t>
  </si>
  <si>
    <t>Travée transformateur 225/90 kV - 60 MVA  N°2</t>
  </si>
  <si>
    <t>Transformateur de courant phases  225 kV  100/200/1A/1A/1A/1A</t>
  </si>
  <si>
    <t>4.4.16</t>
  </si>
  <si>
    <t>Travée transformateur 90/30kV - 40 MVA  N°1</t>
  </si>
  <si>
    <t>Transformateur de courant phases  90 kV  200/400/1A/1A/1A/1A</t>
  </si>
  <si>
    <t>Résistance de mise à la terre 300 A avec TI 300/1A</t>
  </si>
  <si>
    <t xml:space="preserve">Isolateurs- support 90 kV </t>
  </si>
  <si>
    <t xml:space="preserve">Travée transformateur 90/30 kV - 40 MVA  N°2 </t>
  </si>
  <si>
    <t>Travée ligne Départ Tintane  N°1</t>
  </si>
  <si>
    <t>Travée ligne départ Tintane N°2</t>
  </si>
  <si>
    <t>Transformateur de courant  225 kV</t>
  </si>
  <si>
    <t>Travées réactances N°1</t>
  </si>
  <si>
    <t>Travées réactances N°2</t>
  </si>
  <si>
    <t>Armoire de contrôle/protection Tranche Ligne 225 Kv</t>
  </si>
  <si>
    <t>Armoire de contrôle/protection Tranche Transformateur 90/30kV</t>
  </si>
  <si>
    <t>Armoire de contrôle/protection Tranche Transformateur 225/90kV</t>
  </si>
  <si>
    <t>Armoire de contrôle/protection Tranche Réactance</t>
  </si>
  <si>
    <t>Groupe éléctrogène diesel 250 kVA</t>
  </si>
  <si>
    <t>Câbles unipolaires 18/30 (36) kV 3x3x240 mm² Cu, y compris les accessoires (extrémités, supports...)</t>
  </si>
  <si>
    <t xml:space="preserve">Essai et mise en service </t>
  </si>
  <si>
    <t xml:space="preserve"> Montant Total HT/HD/HTVA YELIMANE</t>
  </si>
  <si>
    <t>YELIMANE</t>
  </si>
  <si>
    <t>Valise omicron: CPC100+CPU CU1</t>
  </si>
  <si>
    <t>Valise omicron: Testrano 600 + TD15</t>
  </si>
  <si>
    <t>Valise omicron: Cibano 500</t>
  </si>
  <si>
    <t>Valise omicron: CMC356</t>
  </si>
  <si>
    <r>
      <t>Fondations appareils HT travée transformateur 225/90kV-</t>
    </r>
    <r>
      <rPr>
        <b/>
        <i/>
        <u/>
        <sz val="12"/>
        <color theme="8"/>
        <rFont val="Calibri"/>
        <family val="2"/>
        <scheme val="minor"/>
      </rPr>
      <t>40</t>
    </r>
    <r>
      <rPr>
        <sz val="12"/>
        <color rgb="FFFF0000"/>
        <rFont val="Calibri"/>
        <family val="2"/>
        <scheme val="minor"/>
      </rPr>
      <t xml:space="preserve"> MVA</t>
    </r>
  </si>
  <si>
    <r>
      <t>Fondation transformateur de puissance (taille 225/90 kV-</t>
    </r>
    <r>
      <rPr>
        <b/>
        <i/>
        <u/>
        <sz val="12"/>
        <color theme="8"/>
        <rFont val="Calibri"/>
        <family val="2"/>
        <scheme val="minor"/>
      </rPr>
      <t>40</t>
    </r>
    <r>
      <rPr>
        <sz val="12"/>
        <rFont val="Calibri"/>
        <family val="2"/>
        <scheme val="minor"/>
      </rPr>
      <t xml:space="preserve"> MVA) </t>
    </r>
  </si>
  <si>
    <r>
      <t xml:space="preserve">Fondation transformateur de puissance </t>
    </r>
    <r>
      <rPr>
        <b/>
        <sz val="12"/>
        <color theme="8"/>
        <rFont val="Calibri"/>
        <family val="2"/>
        <scheme val="minor"/>
      </rPr>
      <t>(taille 90/33 kV-2</t>
    </r>
    <r>
      <rPr>
        <b/>
        <i/>
        <u/>
        <sz val="12"/>
        <color theme="8"/>
        <rFont val="Calibri"/>
        <family val="2"/>
        <scheme val="minor"/>
      </rPr>
      <t xml:space="preserve">0 </t>
    </r>
    <r>
      <rPr>
        <b/>
        <sz val="12"/>
        <color theme="8"/>
        <rFont val="Calibri"/>
        <family val="2"/>
        <scheme val="minor"/>
      </rPr>
      <t xml:space="preserve">MVA) </t>
    </r>
  </si>
  <si>
    <r>
      <t xml:space="preserve">Support équipements 225 kV travée transformateur </t>
    </r>
    <r>
      <rPr>
        <b/>
        <sz val="12"/>
        <color theme="8"/>
        <rFont val="Calibri"/>
        <family val="2"/>
        <scheme val="minor"/>
      </rPr>
      <t>90</t>
    </r>
    <r>
      <rPr>
        <sz val="12"/>
        <rFont val="Calibri"/>
        <family val="2"/>
        <scheme val="minor"/>
      </rPr>
      <t>/33 kV-20 MVA</t>
    </r>
  </si>
  <si>
    <t>Fondation Jeu de barres 90 kV</t>
  </si>
  <si>
    <t>Supports jeux de barres 225 kV</t>
  </si>
  <si>
    <t>Eclairage exterieur, prises de courant</t>
  </si>
  <si>
    <r>
      <t xml:space="preserve">Cellule arrivée </t>
    </r>
    <r>
      <rPr>
        <b/>
        <sz val="12"/>
        <color theme="8"/>
        <rFont val="Times New Roman"/>
        <family val="1"/>
      </rPr>
      <t>33</t>
    </r>
    <r>
      <rPr>
        <sz val="12"/>
        <rFont val="Times New Roman"/>
        <family val="1"/>
      </rPr>
      <t xml:space="preserve"> kV transformateur </t>
    </r>
    <r>
      <rPr>
        <b/>
        <sz val="12"/>
        <color theme="8"/>
        <rFont val="Times New Roman"/>
        <family val="1"/>
      </rPr>
      <t>90/33</t>
    </r>
    <r>
      <rPr>
        <sz val="12"/>
        <rFont val="Times New Roman"/>
        <family val="1"/>
      </rPr>
      <t xml:space="preserve"> kV</t>
    </r>
  </si>
  <si>
    <r>
      <t xml:space="preserve">Cellule départ </t>
    </r>
    <r>
      <rPr>
        <b/>
        <sz val="12"/>
        <color theme="8"/>
        <rFont val="Times New Roman"/>
        <family val="1"/>
      </rPr>
      <t>33</t>
    </r>
    <r>
      <rPr>
        <sz val="12"/>
        <rFont val="Times New Roman"/>
        <family val="1"/>
      </rPr>
      <t xml:space="preserve"> kV Réseau</t>
    </r>
  </si>
  <si>
    <r>
      <t xml:space="preserve">Cellule Couplage </t>
    </r>
    <r>
      <rPr>
        <b/>
        <sz val="12"/>
        <color theme="8"/>
        <rFont val="Times New Roman"/>
        <family val="1"/>
      </rPr>
      <t>33</t>
    </r>
    <r>
      <rPr>
        <sz val="12"/>
        <rFont val="Times New Roman"/>
        <family val="1"/>
      </rPr>
      <t xml:space="preserve"> Kv</t>
    </r>
  </si>
  <si>
    <r>
      <t xml:space="preserve">Cellule mesure barre </t>
    </r>
    <r>
      <rPr>
        <b/>
        <sz val="12"/>
        <color theme="8"/>
        <rFont val="Times New Roman"/>
        <family val="1"/>
      </rPr>
      <t>33</t>
    </r>
    <r>
      <rPr>
        <sz val="12"/>
        <rFont val="Times New Roman"/>
        <family val="1"/>
      </rPr>
      <t xml:space="preserve"> kV</t>
    </r>
  </si>
  <si>
    <r>
      <t xml:space="preserve">Cellule départ </t>
    </r>
    <r>
      <rPr>
        <b/>
        <sz val="12"/>
        <color theme="8"/>
        <rFont val="Times New Roman"/>
        <family val="1"/>
      </rPr>
      <t>33</t>
    </r>
    <r>
      <rPr>
        <sz val="12"/>
        <rFont val="Times New Roman"/>
        <family val="1"/>
      </rPr>
      <t xml:space="preserve"> kV TSA</t>
    </r>
  </si>
  <si>
    <r>
      <t xml:space="preserve">Transformateur auxiliaire </t>
    </r>
    <r>
      <rPr>
        <b/>
        <sz val="12"/>
        <color theme="8"/>
        <rFont val="Times New Roman"/>
        <family val="1"/>
      </rPr>
      <t>33</t>
    </r>
    <r>
      <rPr>
        <sz val="12"/>
        <rFont val="Times New Roman"/>
        <family val="1"/>
      </rPr>
      <t>/0,4 kV 250 kVA</t>
    </r>
  </si>
  <si>
    <r>
      <t>Armoire de contrôle/protection Tranche Ligne</t>
    </r>
    <r>
      <rPr>
        <b/>
        <sz val="12"/>
        <color theme="8"/>
        <rFont val="Times New Roman"/>
        <family val="1"/>
      </rPr>
      <t xml:space="preserve"> 225 kV</t>
    </r>
  </si>
  <si>
    <r>
      <t>Armoire de contrôle/protection Tranche Transformateur 225/</t>
    </r>
    <r>
      <rPr>
        <b/>
        <sz val="12"/>
        <color theme="8"/>
        <rFont val="Times New Roman"/>
        <family val="1"/>
      </rPr>
      <t>90</t>
    </r>
    <r>
      <rPr>
        <sz val="12"/>
        <rFont val="Times New Roman"/>
        <family val="1"/>
      </rPr>
      <t xml:space="preserve"> kV</t>
    </r>
  </si>
  <si>
    <r>
      <t xml:space="preserve">Armoire de contrôle/protection Tranche Transformateur </t>
    </r>
    <r>
      <rPr>
        <b/>
        <sz val="12"/>
        <color theme="8"/>
        <rFont val="Times New Roman"/>
        <family val="1"/>
      </rPr>
      <t>90/33</t>
    </r>
    <r>
      <rPr>
        <sz val="12"/>
        <color theme="8"/>
        <rFont val="Times New Roman"/>
        <family val="1"/>
      </rPr>
      <t xml:space="preserve"> kV</t>
    </r>
  </si>
  <si>
    <t>Armoire de protection Tranche Réactance</t>
  </si>
  <si>
    <t>9.15</t>
  </si>
  <si>
    <r>
      <t>Armoire de contrôle/protection Tranche Ligne</t>
    </r>
    <r>
      <rPr>
        <b/>
        <sz val="12"/>
        <color theme="8"/>
        <rFont val="Times New Roman"/>
        <family val="1"/>
      </rPr>
      <t xml:space="preserve"> 90 kV</t>
    </r>
  </si>
  <si>
    <t>9.16</t>
  </si>
  <si>
    <t>Armoire de protection jeu de barres 90 kV</t>
  </si>
  <si>
    <t>Armoire de protection jeu de barres 225 kV</t>
  </si>
  <si>
    <t>Armoire tranche générale 225 kV</t>
  </si>
  <si>
    <t>Armoire tranche générale 90 kV</t>
  </si>
  <si>
    <t>9.17</t>
  </si>
  <si>
    <r>
      <t xml:space="preserve">Groupe éléctrogène diesel 400V AC </t>
    </r>
    <r>
      <rPr>
        <b/>
        <sz val="12"/>
        <color theme="8"/>
        <rFont val="Calibri"/>
        <family val="2"/>
        <scheme val="minor"/>
      </rPr>
      <t>- 250 kVA</t>
    </r>
  </si>
  <si>
    <t xml:space="preserve"> </t>
  </si>
  <si>
    <t>Disjoncteur triphasé 225kV avec support</t>
  </si>
  <si>
    <t>Sectionneur panthographe monophasé 225kV</t>
  </si>
  <si>
    <t>Disjoncteur triphasé 225 kV avec support</t>
  </si>
  <si>
    <t>Sectionneur pantographe monophasé 225 kV</t>
  </si>
  <si>
    <t>Transformateurs de courant 225kV amont</t>
  </si>
  <si>
    <t>Transformateurs de courant 225kV aval</t>
  </si>
  <si>
    <t xml:space="preserve">Parafoudre 225kV à oxyde métallique </t>
  </si>
  <si>
    <t xml:space="preserve">Groupe éléctrogène diesel 400V 250 kVA </t>
  </si>
  <si>
    <r>
      <t xml:space="preserve">Transformateur de courant neutre transformateur </t>
    </r>
    <r>
      <rPr>
        <sz val="12"/>
        <color rgb="FFFF0000"/>
        <rFont val="Times New Roman"/>
        <family val="1"/>
      </rPr>
      <t>90</t>
    </r>
    <r>
      <rPr>
        <sz val="12"/>
        <color theme="1"/>
        <rFont val="Times New Roman"/>
        <family val="1"/>
      </rPr>
      <t xml:space="preserve"> kV</t>
    </r>
  </si>
  <si>
    <r>
      <t xml:space="preserve">Cellule arrivée 30 kV transformateur </t>
    </r>
    <r>
      <rPr>
        <sz val="12"/>
        <color rgb="FFFF0000"/>
        <rFont val="Times New Roman"/>
        <family val="1"/>
      </rPr>
      <t>90</t>
    </r>
    <r>
      <rPr>
        <sz val="12"/>
        <color theme="1"/>
        <rFont val="Times New Roman"/>
        <family val="1"/>
      </rPr>
      <t>/30 kV</t>
    </r>
  </si>
  <si>
    <t xml:space="preserve">Armoire de protection jeu de barres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</si>
</sst>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 * #,##0.00_ ;_ * \-#,##0.00_ ;_ * &quot;-&quot;??_ ;_ @_ 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.00\ &quot;€&quot;"/>
    <numFmt numFmtId="168" formatCode="_-* #,##0\ [$CFA-340C]_-;\-* #,##0\ [$CFA-340C]_-;_-* &quot;-&quot;\ [$CFA-340C]_-;_-@_-"/>
    <numFmt numFmtId="169" formatCode="_-* #,##0.00\ [$€-40C]_-;\-* #,##0.00\ [$€-40C]_-;_-* &quot;-&quot;??\ [$€-40C]_-;_-@_-"/>
    <numFmt numFmtId="170" formatCode="General_)"/>
    <numFmt numFmtId="171" formatCode="_-* #,##0\ [$€-40C]_-;\-* #,##0\ [$€-40C]_-;_-* &quot;-&quot;??\ [$€-40C]_-;_-@_-"/>
    <numFmt numFmtId="172" formatCode="_(* #,##0_);_(* \(#,##0\);_(* &quot;-&quot;??_);_(@_)"/>
    <numFmt numFmtId="173" formatCode="_-* #,##0.00\ &quot;DM&quot;_-;\-* #,##0.00\ &quot;DM&quot;_-;_-* &quot;-&quot;??\ &quot;DM&quot;_-;_-@_-"/>
    <numFmt numFmtId="174" formatCode="_-* #,##0.00\ _D_M_-;\-* #,##0.00\ _D_M_-;_-* &quot;-&quot;??\ _D_M_-;_-@_-"/>
    <numFmt numFmtId="175" formatCode="_-* #,##0.00\ _€_-;\-* #,##0.00\ _€_-;_-* &quot;-&quot;??\ _€_-;_-@_-"/>
    <numFmt numFmtId="176" formatCode="0.0"/>
    <numFmt numFmtId="177" formatCode="0.0000"/>
    <numFmt numFmtId="178" formatCode="_-* #,##0_-;_-* #,##0\-;_-* &quot;-&quot;??_-;_-@_-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vertAlign val="superscript"/>
      <sz val="12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vertAlign val="superscript"/>
      <sz val="12"/>
      <name val="Times New Roman"/>
      <family val="1"/>
    </font>
    <font>
      <sz val="10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strike/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b/>
      <vertAlign val="super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rgb="FFFF0000"/>
      <name val="Calibri"/>
      <family val="2"/>
      <scheme val="minor"/>
    </font>
    <font>
      <sz val="12"/>
      <color rgb="FF000000"/>
      <name val="Times New Roman"/>
      <family val="1"/>
    </font>
    <font>
      <sz val="11"/>
      <color rgb="FFFF0000"/>
      <name val="Times New Roman"/>
      <family val="1"/>
    </font>
    <font>
      <sz val="12"/>
      <color theme="8"/>
      <name val="Calibri"/>
      <family val="2"/>
      <scheme val="minor"/>
    </font>
    <font>
      <b/>
      <sz val="12"/>
      <color theme="8"/>
      <name val="Calibri"/>
      <family val="2"/>
      <scheme val="minor"/>
    </font>
    <font>
      <b/>
      <i/>
      <u/>
      <sz val="12"/>
      <color theme="8"/>
      <name val="Calibri"/>
      <family val="2"/>
      <scheme val="minor"/>
    </font>
    <font>
      <sz val="12"/>
      <color theme="8"/>
      <name val="Times New Roman"/>
      <family val="1"/>
    </font>
    <font>
      <b/>
      <sz val="12"/>
      <color theme="8"/>
      <name val="Times New Roman"/>
      <family val="1"/>
    </font>
    <font>
      <b/>
      <sz val="12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173" fontId="2" fillId="0" borderId="0" applyFont="0" applyFill="0" applyBorder="0" applyAlignment="0" applyProtection="0"/>
    <xf numFmtId="0" fontId="2" fillId="0" borderId="0"/>
    <xf numFmtId="17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</cellStyleXfs>
  <cellXfs count="924">
    <xf numFmtId="0" fontId="0" fillId="0" borderId="0" xfId="0"/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 wrapText="1"/>
    </xf>
    <xf numFmtId="168" fontId="6" fillId="0" borderId="6" xfId="2" applyNumberFormat="1" applyFont="1" applyFill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9" fontId="6" fillId="0" borderId="5" xfId="2" applyNumberFormat="1" applyFont="1" applyFill="1" applyBorder="1" applyAlignment="1">
      <alignment horizontal="right" vertical="center"/>
    </xf>
    <xf numFmtId="168" fontId="6" fillId="0" borderId="0" xfId="2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7" fontId="6" fillId="0" borderId="4" xfId="0" applyNumberFormat="1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 vertical="center"/>
    </xf>
    <xf numFmtId="3" fontId="6" fillId="0" borderId="5" xfId="2" applyNumberFormat="1" applyFont="1" applyFill="1" applyBorder="1" applyAlignment="1">
      <alignment horizontal="right" vertical="center"/>
    </xf>
    <xf numFmtId="3" fontId="6" fillId="0" borderId="19" xfId="2" applyNumberFormat="1" applyFont="1" applyFill="1" applyBorder="1" applyAlignment="1">
      <alignment horizontal="right" vertical="center"/>
    </xf>
    <xf numFmtId="169" fontId="6" fillId="0" borderId="6" xfId="2" applyNumberFormat="1" applyFont="1" applyFill="1" applyBorder="1" applyAlignment="1">
      <alignment horizontal="right" vertical="center"/>
    </xf>
    <xf numFmtId="3" fontId="6" fillId="0" borderId="6" xfId="2" applyNumberFormat="1" applyFont="1" applyFill="1" applyBorder="1" applyAlignment="1">
      <alignment horizontal="right" vertical="center"/>
    </xf>
    <xf numFmtId="1" fontId="6" fillId="0" borderId="22" xfId="0" applyNumberFormat="1" applyFont="1" applyBorder="1" applyAlignment="1">
      <alignment horizontal="center" vertical="center"/>
    </xf>
    <xf numFmtId="3" fontId="6" fillId="0" borderId="23" xfId="2" applyNumberFormat="1" applyFont="1" applyFill="1" applyBorder="1" applyAlignment="1">
      <alignment horizontal="right" vertical="center"/>
    </xf>
    <xf numFmtId="1" fontId="6" fillId="0" borderId="1" xfId="0" applyNumberFormat="1" applyFont="1" applyBorder="1" applyAlignment="1">
      <alignment horizontal="center" vertical="center"/>
    </xf>
    <xf numFmtId="168" fontId="6" fillId="0" borderId="5" xfId="2" applyNumberFormat="1" applyFont="1" applyFill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 wrapText="1"/>
    </xf>
    <xf numFmtId="49" fontId="6" fillId="0" borderId="21" xfId="0" applyNumberFormat="1" applyFont="1" applyBorder="1" applyAlignment="1">
      <alignment horizontal="center" vertical="center" wrapText="1"/>
    </xf>
    <xf numFmtId="1" fontId="5" fillId="0" borderId="22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6" fillId="0" borderId="22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3" fontId="3" fillId="0" borderId="19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3" fontId="3" fillId="0" borderId="19" xfId="2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23" xfId="2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49" fontId="6" fillId="0" borderId="12" xfId="0" applyNumberFormat="1" applyFont="1" applyBorder="1" applyAlignment="1">
      <alignment horizontal="left" vertical="center"/>
    </xf>
    <xf numFmtId="3" fontId="4" fillId="0" borderId="40" xfId="2" applyNumberFormat="1" applyFont="1" applyFill="1" applyBorder="1" applyAlignment="1">
      <alignment horizontal="right" vertical="center"/>
    </xf>
    <xf numFmtId="3" fontId="4" fillId="0" borderId="40" xfId="1" applyNumberFormat="1" applyFont="1" applyFill="1" applyBorder="1" applyAlignment="1">
      <alignment horizontal="right" vertical="center"/>
    </xf>
    <xf numFmtId="3" fontId="4" fillId="0" borderId="41" xfId="2" applyNumberFormat="1" applyFont="1" applyFill="1" applyBorder="1" applyAlignment="1">
      <alignment horizontal="right" vertical="center"/>
    </xf>
    <xf numFmtId="3" fontId="6" fillId="0" borderId="19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3" fontId="6" fillId="0" borderId="23" xfId="0" applyNumberFormat="1" applyFont="1" applyBorder="1" applyAlignment="1">
      <alignment horizontal="right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70" fontId="12" fillId="0" borderId="1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right" vertical="center"/>
    </xf>
    <xf numFmtId="168" fontId="6" fillId="0" borderId="5" xfId="0" applyNumberFormat="1" applyFont="1" applyBorder="1" applyAlignment="1">
      <alignment horizontal="right" vertical="center"/>
    </xf>
    <xf numFmtId="168" fontId="6" fillId="0" borderId="6" xfId="0" applyNumberFormat="1" applyFont="1" applyBorder="1" applyAlignment="1">
      <alignment horizontal="right" vertical="center"/>
    </xf>
    <xf numFmtId="4" fontId="6" fillId="0" borderId="6" xfId="0" applyNumberFormat="1" applyFont="1" applyBorder="1" applyAlignment="1">
      <alignment horizontal="right" vertical="center"/>
    </xf>
    <xf numFmtId="49" fontId="4" fillId="0" borderId="2" xfId="0" applyNumberFormat="1" applyFont="1" applyBorder="1" applyAlignment="1">
      <alignment horizontal="left" vertical="center"/>
    </xf>
    <xf numFmtId="3" fontId="3" fillId="0" borderId="7" xfId="2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167" fontId="16" fillId="0" borderId="4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7" xfId="0" applyFont="1" applyBorder="1" applyAlignment="1">
      <alignment vertical="center" wrapText="1"/>
    </xf>
    <xf numFmtId="0" fontId="25" fillId="0" borderId="20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49" fontId="16" fillId="0" borderId="2" xfId="0" applyNumberFormat="1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" fontId="16" fillId="0" borderId="22" xfId="0" applyNumberFormat="1" applyFont="1" applyBorder="1" applyAlignment="1">
      <alignment horizontal="center" vertical="center"/>
    </xf>
    <xf numFmtId="3" fontId="25" fillId="0" borderId="19" xfId="2" applyNumberFormat="1" applyFont="1" applyFill="1" applyBorder="1" applyAlignment="1">
      <alignment horizontal="center" vertical="center" wrapText="1"/>
    </xf>
    <xf numFmtId="3" fontId="25" fillId="0" borderId="6" xfId="2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left" vertical="center" wrapText="1"/>
    </xf>
    <xf numFmtId="1" fontId="16" fillId="0" borderId="1" xfId="0" applyNumberFormat="1" applyFont="1" applyBorder="1" applyAlignment="1">
      <alignment horizontal="center" vertical="center"/>
    </xf>
    <xf numFmtId="49" fontId="16" fillId="0" borderId="21" xfId="0" applyNumberFormat="1" applyFont="1" applyBorder="1" applyAlignment="1">
      <alignment horizontal="center" vertical="center" wrapText="1"/>
    </xf>
    <xf numFmtId="170" fontId="16" fillId="0" borderId="1" xfId="0" applyNumberFormat="1" applyFont="1" applyBorder="1" applyAlignment="1">
      <alignment horizontal="center" vertical="center" wrapText="1"/>
    </xf>
    <xf numFmtId="3" fontId="16" fillId="0" borderId="6" xfId="2" applyNumberFormat="1" applyFont="1" applyFill="1" applyBorder="1" applyAlignment="1">
      <alignment horizontal="right" vertical="center"/>
    </xf>
    <xf numFmtId="3" fontId="16" fillId="0" borderId="23" xfId="2" applyNumberFormat="1" applyFont="1" applyFill="1" applyBorder="1" applyAlignment="1">
      <alignment horizontal="right" vertical="center"/>
    </xf>
    <xf numFmtId="3" fontId="16" fillId="0" borderId="19" xfId="2" applyNumberFormat="1" applyFont="1" applyFill="1" applyBorder="1" applyAlignment="1">
      <alignment horizontal="right" vertical="center"/>
    </xf>
    <xf numFmtId="3" fontId="16" fillId="0" borderId="5" xfId="2" applyNumberFormat="1" applyFont="1" applyFill="1" applyBorder="1" applyAlignment="1">
      <alignment horizontal="right" vertical="center"/>
    </xf>
    <xf numFmtId="49" fontId="16" fillId="0" borderId="1" xfId="0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1" fontId="17" fillId="0" borderId="22" xfId="0" applyNumberFormat="1" applyFont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left" vertical="center"/>
    </xf>
    <xf numFmtId="3" fontId="16" fillId="0" borderId="19" xfId="0" applyNumberFormat="1" applyFont="1" applyBorder="1" applyAlignment="1">
      <alignment horizontal="right" vertical="center"/>
    </xf>
    <xf numFmtId="3" fontId="16" fillId="0" borderId="6" xfId="0" applyNumberFormat="1" applyFont="1" applyBorder="1" applyAlignment="1">
      <alignment horizontal="right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left" vertical="center"/>
    </xf>
    <xf numFmtId="0" fontId="17" fillId="0" borderId="0" xfId="0" applyFont="1" applyAlignment="1">
      <alignment vertical="center"/>
    </xf>
    <xf numFmtId="4" fontId="16" fillId="0" borderId="5" xfId="0" applyNumberFormat="1" applyFont="1" applyBorder="1" applyAlignment="1">
      <alignment horizontal="right" vertical="center"/>
    </xf>
    <xf numFmtId="168" fontId="16" fillId="0" borderId="5" xfId="0" applyNumberFormat="1" applyFont="1" applyBorder="1" applyAlignment="1">
      <alignment horizontal="right" vertical="center"/>
    </xf>
    <xf numFmtId="168" fontId="16" fillId="0" borderId="6" xfId="0" applyNumberFormat="1" applyFont="1" applyBorder="1" applyAlignment="1">
      <alignment horizontal="right" vertical="center"/>
    </xf>
    <xf numFmtId="4" fontId="16" fillId="0" borderId="6" xfId="0" applyNumberFormat="1" applyFont="1" applyBorder="1" applyAlignment="1">
      <alignment horizontal="right" vertical="center"/>
    </xf>
    <xf numFmtId="169" fontId="16" fillId="0" borderId="5" xfId="5" applyNumberFormat="1" applyFont="1" applyFill="1" applyBorder="1" applyAlignment="1">
      <alignment horizontal="right" vertical="center"/>
    </xf>
    <xf numFmtId="169" fontId="16" fillId="0" borderId="6" xfId="5" applyNumberFormat="1" applyFont="1" applyFill="1" applyBorder="1" applyAlignment="1">
      <alignment horizontal="right" vertical="center"/>
    </xf>
    <xf numFmtId="168" fontId="16" fillId="0" borderId="6" xfId="5" applyNumberFormat="1" applyFont="1" applyFill="1" applyBorder="1" applyAlignment="1">
      <alignment horizontal="right" vertical="center"/>
    </xf>
    <xf numFmtId="168" fontId="16" fillId="0" borderId="5" xfId="5" applyNumberFormat="1" applyFont="1" applyFill="1" applyBorder="1" applyAlignment="1">
      <alignment horizontal="right" vertical="center"/>
    </xf>
    <xf numFmtId="3" fontId="16" fillId="0" borderId="20" xfId="2" applyNumberFormat="1" applyFont="1" applyFill="1" applyBorder="1" applyAlignment="1">
      <alignment horizontal="right" vertical="center"/>
    </xf>
    <xf numFmtId="3" fontId="16" fillId="0" borderId="19" xfId="5" applyNumberFormat="1" applyFont="1" applyFill="1" applyBorder="1" applyAlignment="1">
      <alignment horizontal="right" vertical="center"/>
    </xf>
    <xf numFmtId="3" fontId="16" fillId="0" borderId="5" xfId="5" applyNumberFormat="1" applyFont="1" applyFill="1" applyBorder="1" applyAlignment="1">
      <alignment horizontal="right" vertical="center"/>
    </xf>
    <xf numFmtId="3" fontId="16" fillId="0" borderId="20" xfId="5" applyNumberFormat="1" applyFont="1" applyFill="1" applyBorder="1" applyAlignment="1">
      <alignment horizontal="right" vertical="center"/>
    </xf>
    <xf numFmtId="3" fontId="16" fillId="0" borderId="32" xfId="2" applyNumberFormat="1" applyFont="1" applyFill="1" applyBorder="1" applyAlignment="1">
      <alignment horizontal="right" vertical="center"/>
    </xf>
    <xf numFmtId="3" fontId="16" fillId="0" borderId="10" xfId="2" applyNumberFormat="1" applyFont="1" applyFill="1" applyBorder="1" applyAlignment="1">
      <alignment horizontal="right" vertical="center"/>
    </xf>
    <xf numFmtId="3" fontId="16" fillId="0" borderId="28" xfId="2" applyNumberFormat="1" applyFont="1" applyFill="1" applyBorder="1" applyAlignment="1">
      <alignment horizontal="right" vertical="center"/>
    </xf>
    <xf numFmtId="3" fontId="18" fillId="0" borderId="39" xfId="2" applyNumberFormat="1" applyFont="1" applyFill="1" applyBorder="1" applyAlignment="1">
      <alignment horizontal="right" vertical="center"/>
    </xf>
    <xf numFmtId="3" fontId="18" fillId="0" borderId="51" xfId="5" applyNumberFormat="1" applyFont="1" applyFill="1" applyBorder="1" applyAlignment="1">
      <alignment horizontal="right" vertical="center"/>
    </xf>
    <xf numFmtId="3" fontId="18" fillId="0" borderId="39" xfId="5" applyNumberFormat="1" applyFont="1" applyFill="1" applyBorder="1" applyAlignment="1">
      <alignment horizontal="right" vertical="center"/>
    </xf>
    <xf numFmtId="3" fontId="18" fillId="0" borderId="37" xfId="5" applyNumberFormat="1" applyFont="1" applyFill="1" applyBorder="1" applyAlignment="1">
      <alignment horizontal="right" vertical="center"/>
    </xf>
    <xf numFmtId="3" fontId="18" fillId="0" borderId="36" xfId="5" applyNumberFormat="1" applyFont="1" applyFill="1" applyBorder="1" applyAlignment="1">
      <alignment horizontal="right" vertical="center"/>
    </xf>
    <xf numFmtId="3" fontId="16" fillId="0" borderId="19" xfId="2" applyNumberFormat="1" applyFont="1" applyFill="1" applyBorder="1" applyAlignment="1">
      <alignment horizontal="center" vertical="center" wrapText="1"/>
    </xf>
    <xf numFmtId="3" fontId="16" fillId="0" borderId="5" xfId="2" applyNumberFormat="1" applyFont="1" applyFill="1" applyBorder="1" applyAlignment="1">
      <alignment horizontal="center" vertical="center" wrapText="1"/>
    </xf>
    <xf numFmtId="3" fontId="16" fillId="0" borderId="32" xfId="2" applyNumberFormat="1" applyFont="1" applyFill="1" applyBorder="1" applyAlignment="1">
      <alignment horizontal="center" vertical="center" wrapText="1"/>
    </xf>
    <xf numFmtId="3" fontId="16" fillId="0" borderId="9" xfId="2" applyNumberFormat="1" applyFont="1" applyFill="1" applyBorder="1" applyAlignment="1">
      <alignment horizontal="center" vertical="center" wrapText="1"/>
    </xf>
    <xf numFmtId="3" fontId="16" fillId="0" borderId="6" xfId="5" applyNumberFormat="1" applyFont="1" applyFill="1" applyBorder="1" applyAlignment="1">
      <alignment horizontal="right" vertical="center"/>
    </xf>
    <xf numFmtId="3" fontId="16" fillId="0" borderId="23" xfId="5" applyNumberFormat="1" applyFont="1" applyFill="1" applyBorder="1" applyAlignment="1">
      <alignment horizontal="right" vertical="center"/>
    </xf>
    <xf numFmtId="49" fontId="16" fillId="0" borderId="4" xfId="0" applyNumberFormat="1" applyFont="1" applyBorder="1" applyAlignment="1">
      <alignment horizontal="left" vertical="center" wrapText="1"/>
    </xf>
    <xf numFmtId="1" fontId="16" fillId="0" borderId="22" xfId="0" applyNumberFormat="1" applyFont="1" applyBorder="1" applyAlignment="1">
      <alignment horizontal="left"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/>
    <xf numFmtId="0" fontId="5" fillId="2" borderId="1" xfId="0" applyFont="1" applyFill="1" applyBorder="1"/>
    <xf numFmtId="3" fontId="6" fillId="0" borderId="7" xfId="0" applyNumberFormat="1" applyFont="1" applyBorder="1" applyAlignment="1">
      <alignment horizontal="right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vertical="center" wrapText="1"/>
    </xf>
    <xf numFmtId="1" fontId="6" fillId="0" borderId="5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168" fontId="6" fillId="0" borderId="0" xfId="0" applyNumberFormat="1" applyFont="1" applyAlignment="1">
      <alignment horizontal="right" vertical="center"/>
    </xf>
    <xf numFmtId="49" fontId="11" fillId="0" borderId="2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left" vertical="center"/>
    </xf>
    <xf numFmtId="49" fontId="11" fillId="0" borderId="11" xfId="0" applyNumberFormat="1" applyFont="1" applyBorder="1" applyAlignment="1">
      <alignment horizontal="left" vertical="center" wrapText="1"/>
    </xf>
    <xf numFmtId="49" fontId="12" fillId="0" borderId="11" xfId="0" applyNumberFormat="1" applyFont="1" applyBorder="1" applyAlignment="1">
      <alignment horizontal="center" vertical="center"/>
    </xf>
    <xf numFmtId="170" fontId="12" fillId="0" borderId="11" xfId="0" applyNumberFormat="1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left" vertical="center"/>
    </xf>
    <xf numFmtId="49" fontId="6" fillId="0" borderId="11" xfId="0" applyNumberFormat="1" applyFont="1" applyBorder="1" applyAlignment="1">
      <alignment horizontal="center" vertical="center"/>
    </xf>
    <xf numFmtId="170" fontId="6" fillId="0" borderId="11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right" vertical="center"/>
    </xf>
    <xf numFmtId="169" fontId="6" fillId="0" borderId="10" xfId="2" applyNumberFormat="1" applyFont="1" applyFill="1" applyBorder="1" applyAlignment="1">
      <alignment horizontal="right" vertical="center"/>
    </xf>
    <xf numFmtId="168" fontId="6" fillId="0" borderId="9" xfId="0" applyNumberFormat="1" applyFont="1" applyBorder="1" applyAlignment="1">
      <alignment horizontal="right" vertical="center"/>
    </xf>
    <xf numFmtId="168" fontId="6" fillId="0" borderId="10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169" fontId="6" fillId="0" borderId="9" xfId="2" applyNumberFormat="1" applyFont="1" applyFill="1" applyBorder="1" applyAlignment="1">
      <alignment horizontal="right" vertical="center"/>
    </xf>
    <xf numFmtId="168" fontId="6" fillId="0" borderId="10" xfId="2" applyNumberFormat="1" applyFont="1" applyFill="1" applyBorder="1" applyAlignment="1">
      <alignment horizontal="right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right" vertical="center"/>
    </xf>
    <xf numFmtId="171" fontId="5" fillId="0" borderId="0" xfId="0" applyNumberFormat="1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 wrapText="1"/>
    </xf>
    <xf numFmtId="49" fontId="12" fillId="0" borderId="0" xfId="0" applyNumberFormat="1" applyFont="1" applyAlignment="1">
      <alignment horizontal="center" vertical="center"/>
    </xf>
    <xf numFmtId="170" fontId="12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170" fontId="6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right" vertical="center"/>
    </xf>
    <xf numFmtId="169" fontId="6" fillId="0" borderId="0" xfId="2" applyNumberFormat="1" applyFont="1" applyFill="1" applyBorder="1" applyAlignment="1">
      <alignment horizontal="right" vertical="center"/>
    </xf>
    <xf numFmtId="3" fontId="3" fillId="0" borderId="23" xfId="2" applyNumberFormat="1" applyFont="1" applyFill="1" applyBorder="1" applyAlignment="1">
      <alignment horizontal="right" vertical="center" wrapText="1"/>
    </xf>
    <xf numFmtId="3" fontId="3" fillId="0" borderId="23" xfId="2" applyNumberFormat="1" applyFont="1" applyFill="1" applyBorder="1" applyAlignment="1">
      <alignment horizontal="right" wrapText="1"/>
    </xf>
    <xf numFmtId="3" fontId="6" fillId="0" borderId="23" xfId="2" applyNumberFormat="1" applyFont="1" applyFill="1" applyBorder="1" applyAlignment="1">
      <alignment horizontal="right"/>
    </xf>
    <xf numFmtId="3" fontId="13" fillId="0" borderId="19" xfId="0" applyNumberFormat="1" applyFont="1" applyBorder="1" applyAlignment="1">
      <alignment horizontal="right" vertical="center"/>
    </xf>
    <xf numFmtId="3" fontId="3" fillId="0" borderId="23" xfId="1" applyNumberFormat="1" applyFont="1" applyFill="1" applyBorder="1" applyAlignment="1">
      <alignment horizontal="right" vertical="center" wrapText="1"/>
    </xf>
    <xf numFmtId="3" fontId="3" fillId="0" borderId="7" xfId="2" applyNumberFormat="1" applyFont="1" applyFill="1" applyBorder="1" applyAlignment="1">
      <alignment horizontal="right" vertical="center" wrapText="1"/>
    </xf>
    <xf numFmtId="172" fontId="5" fillId="0" borderId="0" xfId="1" applyNumberFormat="1" applyFont="1" applyFill="1" applyAlignment="1">
      <alignment vertical="center"/>
    </xf>
    <xf numFmtId="3" fontId="25" fillId="0" borderId="23" xfId="2" applyNumberFormat="1" applyFont="1" applyFill="1" applyBorder="1" applyAlignment="1">
      <alignment horizontal="right" vertical="center" wrapText="1"/>
    </xf>
    <xf numFmtId="3" fontId="16" fillId="0" borderId="23" xfId="0" applyNumberFormat="1" applyFont="1" applyBorder="1" applyAlignment="1">
      <alignment horizontal="right"/>
    </xf>
    <xf numFmtId="3" fontId="25" fillId="0" borderId="7" xfId="2" applyNumberFormat="1" applyFont="1" applyFill="1" applyBorder="1" applyAlignment="1">
      <alignment horizontal="right" vertical="center" wrapText="1"/>
    </xf>
    <xf numFmtId="3" fontId="16" fillId="0" borderId="19" xfId="2" applyNumberFormat="1" applyFont="1" applyFill="1" applyBorder="1" applyAlignment="1">
      <alignment horizontal="right"/>
    </xf>
    <xf numFmtId="168" fontId="16" fillId="0" borderId="0" xfId="0" applyNumberFormat="1" applyFont="1" applyAlignment="1">
      <alignment horizontal="right" vertical="center"/>
    </xf>
    <xf numFmtId="49" fontId="18" fillId="0" borderId="4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left" vertical="center"/>
    </xf>
    <xf numFmtId="49" fontId="18" fillId="0" borderId="1" xfId="0" applyNumberFormat="1" applyFont="1" applyBorder="1" applyAlignment="1">
      <alignment horizontal="center" vertical="center" wrapText="1"/>
    </xf>
    <xf numFmtId="171" fontId="17" fillId="0" borderId="0" xfId="0" applyNumberFormat="1" applyFont="1" applyAlignment="1">
      <alignment vertical="center"/>
    </xf>
    <xf numFmtId="172" fontId="17" fillId="0" borderId="0" xfId="1" applyNumberFormat="1" applyFont="1" applyFill="1" applyAlignment="1">
      <alignment vertical="center"/>
    </xf>
    <xf numFmtId="3" fontId="3" fillId="0" borderId="19" xfId="2" applyNumberFormat="1" applyFont="1" applyFill="1" applyBorder="1" applyAlignment="1">
      <alignment horizontal="right" vertical="center" wrapText="1"/>
    </xf>
    <xf numFmtId="3" fontId="3" fillId="0" borderId="1" xfId="2" applyNumberFormat="1" applyFont="1" applyFill="1" applyBorder="1" applyAlignment="1">
      <alignment horizontal="right" vertical="center" wrapText="1"/>
    </xf>
    <xf numFmtId="3" fontId="3" fillId="0" borderId="19" xfId="1" applyNumberFormat="1" applyFont="1" applyFill="1" applyBorder="1" applyAlignment="1">
      <alignment horizontal="right" vertical="center" wrapText="1"/>
    </xf>
    <xf numFmtId="3" fontId="3" fillId="0" borderId="2" xfId="2" applyNumberFormat="1" applyFont="1" applyFill="1" applyBorder="1" applyAlignment="1">
      <alignment horizontal="right" vertical="center" wrapText="1"/>
    </xf>
    <xf numFmtId="3" fontId="5" fillId="0" borderId="1" xfId="0" applyNumberFormat="1" applyFont="1" applyBorder="1"/>
    <xf numFmtId="3" fontId="16" fillId="0" borderId="20" xfId="5" applyNumberFormat="1" applyFont="1" applyFill="1" applyBorder="1" applyAlignment="1">
      <alignment horizontal="right"/>
    </xf>
    <xf numFmtId="3" fontId="16" fillId="0" borderId="20" xfId="2" applyNumberFormat="1" applyFont="1" applyFill="1" applyBorder="1" applyAlignment="1">
      <alignment horizontal="right" vertical="center" wrapText="1"/>
    </xf>
    <xf numFmtId="3" fontId="16" fillId="0" borderId="33" xfId="2" applyNumberFormat="1" applyFont="1" applyFill="1" applyBorder="1" applyAlignment="1">
      <alignment horizontal="right" vertical="center" wrapText="1"/>
    </xf>
    <xf numFmtId="3" fontId="16" fillId="0" borderId="20" xfId="2" applyNumberFormat="1" applyFont="1" applyFill="1" applyBorder="1" applyAlignment="1">
      <alignment horizontal="right" wrapText="1"/>
    </xf>
    <xf numFmtId="3" fontId="16" fillId="0" borderId="33" xfId="2" applyNumberFormat="1" applyFont="1" applyFill="1" applyBorder="1" applyAlignment="1">
      <alignment horizontal="right" wrapText="1"/>
    </xf>
    <xf numFmtId="3" fontId="16" fillId="0" borderId="5" xfId="2" applyNumberFormat="1" applyFont="1" applyFill="1" applyBorder="1" applyAlignment="1">
      <alignment horizontal="right" vertical="center" wrapText="1"/>
    </xf>
    <xf numFmtId="3" fontId="16" fillId="0" borderId="9" xfId="2" applyNumberFormat="1" applyFont="1" applyFill="1" applyBorder="1" applyAlignment="1">
      <alignment horizontal="right" vertical="center" wrapText="1"/>
    </xf>
    <xf numFmtId="3" fontId="16" fillId="0" borderId="5" xfId="2" applyNumberFormat="1" applyFont="1" applyFill="1" applyBorder="1" applyAlignment="1">
      <alignment horizontal="right" wrapText="1"/>
    </xf>
    <xf numFmtId="3" fontId="16" fillId="0" borderId="5" xfId="5" applyNumberFormat="1" applyFont="1" applyFill="1" applyBorder="1" applyAlignment="1">
      <alignment horizontal="right"/>
    </xf>
    <xf numFmtId="3" fontId="16" fillId="0" borderId="9" xfId="2" applyNumberFormat="1" applyFont="1" applyFill="1" applyBorder="1" applyAlignment="1">
      <alignment horizontal="right" wrapText="1"/>
    </xf>
    <xf numFmtId="3" fontId="16" fillId="0" borderId="19" xfId="5" applyNumberFormat="1" applyFont="1" applyFill="1" applyBorder="1" applyAlignment="1">
      <alignment horizontal="right"/>
    </xf>
    <xf numFmtId="3" fontId="16" fillId="0" borderId="32" xfId="2" applyNumberFormat="1" applyFont="1" applyFill="1" applyBorder="1" applyAlignment="1">
      <alignment horizontal="right"/>
    </xf>
    <xf numFmtId="0" fontId="16" fillId="0" borderId="0" xfId="3" applyFont="1" applyAlignment="1">
      <alignment vertical="center"/>
    </xf>
    <xf numFmtId="0" fontId="28" fillId="0" borderId="0" xfId="3" applyFont="1" applyAlignment="1">
      <alignment vertical="center"/>
    </xf>
    <xf numFmtId="3" fontId="18" fillId="0" borderId="1" xfId="5" applyNumberFormat="1" applyFont="1" applyFill="1" applyBorder="1" applyAlignment="1">
      <alignment horizontal="right" vertical="center"/>
    </xf>
    <xf numFmtId="3" fontId="18" fillId="0" borderId="62" xfId="2" applyNumberFormat="1" applyFont="1" applyFill="1" applyBorder="1" applyAlignment="1">
      <alignment horizontal="right" vertical="center"/>
    </xf>
    <xf numFmtId="3" fontId="18" fillId="0" borderId="64" xfId="2" applyNumberFormat="1" applyFont="1" applyFill="1" applyBorder="1" applyAlignment="1">
      <alignment horizontal="right" vertical="center"/>
    </xf>
    <xf numFmtId="3" fontId="18" fillId="0" borderId="66" xfId="5" applyNumberFormat="1" applyFont="1" applyFill="1" applyBorder="1" applyAlignment="1">
      <alignment horizontal="right" vertical="center"/>
    </xf>
    <xf numFmtId="3" fontId="18" fillId="0" borderId="67" xfId="5" applyNumberFormat="1" applyFont="1" applyFill="1" applyBorder="1" applyAlignment="1">
      <alignment horizontal="right" vertical="center"/>
    </xf>
    <xf numFmtId="3" fontId="18" fillId="0" borderId="60" xfId="5" applyNumberFormat="1" applyFont="1" applyFill="1" applyBorder="1" applyAlignment="1">
      <alignment horizontal="right" vertical="center"/>
    </xf>
    <xf numFmtId="0" fontId="16" fillId="0" borderId="0" xfId="3" applyFont="1" applyAlignment="1">
      <alignment vertical="center" wrapText="1"/>
    </xf>
    <xf numFmtId="0" fontId="16" fillId="0" borderId="0" xfId="4" applyFont="1" applyAlignment="1">
      <alignment vertical="center"/>
    </xf>
    <xf numFmtId="4" fontId="16" fillId="0" borderId="0" xfId="0" applyNumberFormat="1" applyFont="1" applyAlignment="1">
      <alignment horizontal="right" vertical="center"/>
    </xf>
    <xf numFmtId="0" fontId="30" fillId="0" borderId="0" xfId="4" applyFont="1" applyAlignment="1">
      <alignment vertical="center"/>
    </xf>
    <xf numFmtId="3" fontId="16" fillId="0" borderId="23" xfId="5" applyNumberFormat="1" applyFont="1" applyFill="1" applyBorder="1" applyAlignment="1">
      <alignment horizontal="right"/>
    </xf>
    <xf numFmtId="3" fontId="18" fillId="0" borderId="62" xfId="2" applyNumberFormat="1" applyFont="1" applyFill="1" applyBorder="1" applyAlignment="1">
      <alignment horizontal="right"/>
    </xf>
    <xf numFmtId="3" fontId="18" fillId="0" borderId="67" xfId="5" applyNumberFormat="1" applyFont="1" applyFill="1" applyBorder="1" applyAlignment="1">
      <alignment horizontal="right"/>
    </xf>
    <xf numFmtId="3" fontId="16" fillId="0" borderId="1" xfId="0" applyNumberFormat="1" applyFont="1" applyBorder="1" applyAlignment="1">
      <alignment horizontal="right" vertical="center"/>
    </xf>
    <xf numFmtId="3" fontId="16" fillId="0" borderId="1" xfId="0" applyNumberFormat="1" applyFont="1" applyBorder="1" applyAlignment="1">
      <alignment horizontal="right"/>
    </xf>
    <xf numFmtId="1" fontId="3" fillId="0" borderId="20" xfId="0" applyNumberFormat="1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1" fontId="25" fillId="0" borderId="20" xfId="0" applyNumberFormat="1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68" fontId="6" fillId="0" borderId="1" xfId="2" applyNumberFormat="1" applyFont="1" applyFill="1" applyBorder="1" applyAlignment="1">
      <alignment horizontal="right" vertical="center"/>
    </xf>
    <xf numFmtId="169" fontId="6" fillId="0" borderId="1" xfId="2" applyNumberFormat="1" applyFont="1" applyFill="1" applyBorder="1" applyAlignment="1">
      <alignment horizontal="right" vertical="center"/>
    </xf>
    <xf numFmtId="168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3" fontId="3" fillId="0" borderId="32" xfId="2" applyNumberFormat="1" applyFont="1" applyFill="1" applyBorder="1" applyAlignment="1">
      <alignment horizontal="center" vertical="center" wrapText="1"/>
    </xf>
    <xf numFmtId="3" fontId="3" fillId="0" borderId="10" xfId="2" applyNumberFormat="1" applyFont="1" applyFill="1" applyBorder="1" applyAlignment="1">
      <alignment horizontal="center" vertical="center" wrapText="1"/>
    </xf>
    <xf numFmtId="3" fontId="3" fillId="0" borderId="0" xfId="2" applyNumberFormat="1" applyFont="1" applyFill="1" applyBorder="1" applyAlignment="1">
      <alignment horizontal="right" vertical="center" wrapText="1"/>
    </xf>
    <xf numFmtId="3" fontId="3" fillId="0" borderId="11" xfId="2" applyNumberFormat="1" applyFont="1" applyFill="1" applyBorder="1" applyAlignment="1">
      <alignment horizontal="right" vertical="center" wrapText="1"/>
    </xf>
    <xf numFmtId="168" fontId="6" fillId="0" borderId="11" xfId="2" applyNumberFormat="1" applyFont="1" applyFill="1" applyBorder="1" applyAlignment="1">
      <alignment horizontal="right" vertical="center"/>
    </xf>
    <xf numFmtId="49" fontId="12" fillId="0" borderId="11" xfId="0" applyNumberFormat="1" applyFont="1" applyBorder="1" applyAlignment="1">
      <alignment horizontal="left" vertical="center"/>
    </xf>
    <xf numFmtId="49" fontId="12" fillId="0" borderId="11" xfId="0" applyNumberFormat="1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/>
    </xf>
    <xf numFmtId="1" fontId="12" fillId="0" borderId="1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49" fontId="6" fillId="0" borderId="11" xfId="0" applyNumberFormat="1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1" fontId="6" fillId="0" borderId="11" xfId="0" applyNumberFormat="1" applyFont="1" applyBorder="1" applyAlignment="1">
      <alignment horizontal="center" vertical="center"/>
    </xf>
    <xf numFmtId="169" fontId="6" fillId="0" borderId="11" xfId="2" applyNumberFormat="1" applyFont="1" applyFill="1" applyBorder="1" applyAlignment="1">
      <alignment horizontal="right" vertical="center"/>
    </xf>
    <xf numFmtId="168" fontId="6" fillId="0" borderId="11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vertical="center"/>
    </xf>
    <xf numFmtId="0" fontId="16" fillId="0" borderId="11" xfId="0" applyFont="1" applyBorder="1" applyAlignment="1">
      <alignment horizontal="center" vertical="center"/>
    </xf>
    <xf numFmtId="1" fontId="16" fillId="0" borderId="18" xfId="0" applyNumberFormat="1" applyFont="1" applyBorder="1" applyAlignment="1">
      <alignment horizontal="center" vertical="center"/>
    </xf>
    <xf numFmtId="168" fontId="16" fillId="0" borderId="1" xfId="2" applyNumberFormat="1" applyFont="1" applyFill="1" applyBorder="1" applyAlignment="1">
      <alignment horizontal="right" vertical="center"/>
    </xf>
    <xf numFmtId="0" fontId="17" fillId="0" borderId="1" xfId="0" applyFont="1" applyBorder="1" applyAlignment="1">
      <alignment vertical="center"/>
    </xf>
    <xf numFmtId="169" fontId="16" fillId="0" borderId="1" xfId="2" applyNumberFormat="1" applyFont="1" applyFill="1" applyBorder="1" applyAlignment="1">
      <alignment horizontal="right" vertical="center"/>
    </xf>
    <xf numFmtId="168" fontId="16" fillId="0" borderId="1" xfId="0" applyNumberFormat="1" applyFont="1" applyBorder="1" applyAlignment="1">
      <alignment horizontal="right" vertical="center"/>
    </xf>
    <xf numFmtId="0" fontId="16" fillId="0" borderId="1" xfId="0" applyFont="1" applyBorder="1" applyAlignment="1">
      <alignment vertical="center"/>
    </xf>
    <xf numFmtId="49" fontId="16" fillId="0" borderId="73" xfId="0" applyNumberFormat="1" applyFont="1" applyBorder="1" applyAlignment="1">
      <alignment horizontal="center" vertical="center"/>
    </xf>
    <xf numFmtId="49" fontId="16" fillId="0" borderId="73" xfId="0" applyNumberFormat="1" applyFont="1" applyBorder="1" applyAlignment="1">
      <alignment horizontal="left" vertical="center"/>
    </xf>
    <xf numFmtId="49" fontId="16" fillId="0" borderId="73" xfId="0" applyNumberFormat="1" applyFont="1" applyBorder="1" applyAlignment="1">
      <alignment horizontal="left" vertical="center" wrapText="1"/>
    </xf>
    <xf numFmtId="0" fontId="16" fillId="0" borderId="73" xfId="0" applyFont="1" applyBorder="1" applyAlignment="1">
      <alignment horizontal="center" vertical="center"/>
    </xf>
    <xf numFmtId="1" fontId="16" fillId="0" borderId="73" xfId="0" applyNumberFormat="1" applyFont="1" applyBorder="1" applyAlignment="1">
      <alignment horizontal="center" vertical="center"/>
    </xf>
    <xf numFmtId="0" fontId="17" fillId="0" borderId="73" xfId="0" applyFont="1" applyBorder="1" applyAlignment="1">
      <alignment vertical="center"/>
    </xf>
    <xf numFmtId="169" fontId="16" fillId="0" borderId="73" xfId="2" applyNumberFormat="1" applyFont="1" applyFill="1" applyBorder="1" applyAlignment="1">
      <alignment horizontal="right" vertical="center"/>
    </xf>
    <xf numFmtId="168" fontId="16" fillId="0" borderId="73" xfId="2" applyNumberFormat="1" applyFont="1" applyFill="1" applyBorder="1" applyAlignment="1">
      <alignment horizontal="right" vertical="center"/>
    </xf>
    <xf numFmtId="168" fontId="16" fillId="0" borderId="73" xfId="0" applyNumberFormat="1" applyFont="1" applyBorder="1" applyAlignment="1">
      <alignment horizontal="right" vertical="center"/>
    </xf>
    <xf numFmtId="0" fontId="16" fillId="0" borderId="73" xfId="0" applyFont="1" applyBorder="1" applyAlignment="1">
      <alignment vertical="center"/>
    </xf>
    <xf numFmtId="0" fontId="17" fillId="0" borderId="74" xfId="0" applyFont="1" applyBorder="1" applyAlignment="1">
      <alignment vertical="center"/>
    </xf>
    <xf numFmtId="0" fontId="17" fillId="0" borderId="22" xfId="0" applyFont="1" applyBorder="1" applyAlignment="1">
      <alignment vertical="center"/>
    </xf>
    <xf numFmtId="49" fontId="16" fillId="0" borderId="75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168" fontId="16" fillId="0" borderId="70" xfId="2" applyNumberFormat="1" applyFont="1" applyFill="1" applyBorder="1" applyAlignment="1">
      <alignment horizontal="right" vertical="center"/>
    </xf>
    <xf numFmtId="168" fontId="16" fillId="0" borderId="55" xfId="2" applyNumberFormat="1" applyFont="1" applyFill="1" applyBorder="1" applyAlignment="1">
      <alignment horizontal="right" vertical="center"/>
    </xf>
    <xf numFmtId="168" fontId="16" fillId="0" borderId="59" xfId="2" applyNumberFormat="1" applyFont="1" applyFill="1" applyBorder="1" applyAlignment="1">
      <alignment horizontal="right" vertical="center"/>
    </xf>
    <xf numFmtId="0" fontId="17" fillId="0" borderId="11" xfId="0" applyFont="1" applyBorder="1" applyAlignment="1">
      <alignment vertical="center"/>
    </xf>
    <xf numFmtId="0" fontId="17" fillId="0" borderId="18" xfId="0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1" fontId="6" fillId="0" borderId="18" xfId="0" applyNumberFormat="1" applyFont="1" applyBorder="1" applyAlignment="1">
      <alignment horizontal="center" vertical="center"/>
    </xf>
    <xf numFmtId="0" fontId="4" fillId="0" borderId="45" xfId="0" applyFont="1" applyBorder="1" applyAlignment="1">
      <alignment horizontal="left" vertical="center"/>
    </xf>
    <xf numFmtId="0" fontId="6" fillId="0" borderId="11" xfId="0" applyFont="1" applyBorder="1" applyAlignment="1">
      <alignment vertical="center" wrapText="1"/>
    </xf>
    <xf numFmtId="0" fontId="18" fillId="0" borderId="4" xfId="0" applyFont="1" applyBorder="1" applyAlignment="1">
      <alignment horizontal="left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49" fontId="4" fillId="0" borderId="21" xfId="0" applyNumberFormat="1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49" fontId="4" fillId="0" borderId="2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3" fontId="6" fillId="0" borderId="32" xfId="0" applyNumberFormat="1" applyFont="1" applyBorder="1" applyAlignment="1">
      <alignment horizontal="right" vertical="center"/>
    </xf>
    <xf numFmtId="3" fontId="3" fillId="0" borderId="28" xfId="2" applyNumberFormat="1" applyFont="1" applyFill="1" applyBorder="1" applyAlignment="1">
      <alignment horizontal="right" vertical="center" wrapText="1"/>
    </xf>
    <xf numFmtId="3" fontId="6" fillId="0" borderId="10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1" fontId="4" fillId="0" borderId="22" xfId="0" applyNumberFormat="1" applyFont="1" applyBorder="1" applyAlignment="1">
      <alignment horizontal="center" vertical="center"/>
    </xf>
    <xf numFmtId="49" fontId="6" fillId="0" borderId="40" xfId="0" applyNumberFormat="1" applyFont="1" applyBorder="1" applyAlignment="1">
      <alignment vertical="center"/>
    </xf>
    <xf numFmtId="49" fontId="6" fillId="0" borderId="40" xfId="0" applyNumberFormat="1" applyFont="1" applyBorder="1" applyAlignment="1">
      <alignment horizontal="center" vertical="center"/>
    </xf>
    <xf numFmtId="3" fontId="4" fillId="0" borderId="40" xfId="0" applyNumberFormat="1" applyFont="1" applyBorder="1" applyAlignment="1">
      <alignment horizontal="right" vertical="center"/>
    </xf>
    <xf numFmtId="1" fontId="5" fillId="0" borderId="0" xfId="0" applyNumberFormat="1" applyFont="1" applyAlignment="1">
      <alignment vertical="center"/>
    </xf>
    <xf numFmtId="172" fontId="8" fillId="0" borderId="0" xfId="0" applyNumberFormat="1" applyFont="1" applyAlignment="1">
      <alignment vertical="center"/>
    </xf>
    <xf numFmtId="172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49" fontId="6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49" fontId="18" fillId="0" borderId="21" xfId="0" applyNumberFormat="1" applyFont="1" applyBorder="1" applyAlignment="1">
      <alignment horizontal="center" vertical="center"/>
    </xf>
    <xf numFmtId="0" fontId="18" fillId="0" borderId="4" xfId="0" applyFont="1" applyBorder="1" applyAlignment="1">
      <alignment horizontal="left" vertical="center" wrapText="1"/>
    </xf>
    <xf numFmtId="49" fontId="16" fillId="0" borderId="22" xfId="0" applyNumberFormat="1" applyFont="1" applyBorder="1" applyAlignment="1">
      <alignment horizontal="center" vertical="center"/>
    </xf>
    <xf numFmtId="3" fontId="16" fillId="0" borderId="23" xfId="0" applyNumberFormat="1" applyFont="1" applyBorder="1" applyAlignment="1">
      <alignment horizontal="right" vertical="center"/>
    </xf>
    <xf numFmtId="1" fontId="17" fillId="0" borderId="0" xfId="0" applyNumberFormat="1" applyFont="1" applyAlignment="1">
      <alignment vertical="center"/>
    </xf>
    <xf numFmtId="172" fontId="27" fillId="0" borderId="0" xfId="0" applyNumberFormat="1" applyFont="1" applyAlignment="1">
      <alignment vertical="center"/>
    </xf>
    <xf numFmtId="172" fontId="17" fillId="0" borderId="0" xfId="0" applyNumberFormat="1" applyFont="1" applyAlignment="1">
      <alignment vertical="center"/>
    </xf>
    <xf numFmtId="164" fontId="17" fillId="0" borderId="0" xfId="0" applyNumberFormat="1" applyFont="1" applyAlignment="1">
      <alignment vertical="center"/>
    </xf>
    <xf numFmtId="0" fontId="18" fillId="0" borderId="21" xfId="3" applyFont="1" applyBorder="1" applyAlignment="1">
      <alignment horizontal="center" vertical="center"/>
    </xf>
    <xf numFmtId="0" fontId="18" fillId="0" borderId="22" xfId="3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/>
    </xf>
    <xf numFmtId="0" fontId="18" fillId="0" borderId="19" xfId="3" applyFont="1" applyBorder="1" applyAlignment="1">
      <alignment horizontal="center" vertical="center" wrapText="1"/>
    </xf>
    <xf numFmtId="0" fontId="18" fillId="0" borderId="6" xfId="3" applyFont="1" applyBorder="1" applyAlignment="1">
      <alignment horizontal="center" vertical="center" wrapText="1"/>
    </xf>
    <xf numFmtId="167" fontId="16" fillId="0" borderId="2" xfId="0" applyNumberFormat="1" applyFont="1" applyBorder="1" applyAlignment="1">
      <alignment horizontal="center" vertical="center"/>
    </xf>
    <xf numFmtId="0" fontId="16" fillId="0" borderId="21" xfId="3" applyFont="1" applyBorder="1" applyAlignment="1">
      <alignment horizontal="center" vertical="center" wrapText="1"/>
    </xf>
    <xf numFmtId="0" fontId="16" fillId="0" borderId="22" xfId="3" applyFont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20" xfId="3" applyFont="1" applyBorder="1" applyAlignment="1">
      <alignment horizontal="center" vertical="center"/>
    </xf>
    <xf numFmtId="0" fontId="16" fillId="0" borderId="19" xfId="3" applyFont="1" applyBorder="1" applyAlignment="1">
      <alignment horizontal="center" vertical="center"/>
    </xf>
    <xf numFmtId="0" fontId="16" fillId="0" borderId="5" xfId="3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49" fontId="18" fillId="0" borderId="21" xfId="3" applyNumberFormat="1" applyFont="1" applyBorder="1" applyAlignment="1">
      <alignment horizontal="center" vertical="center"/>
    </xf>
    <xf numFmtId="49" fontId="18" fillId="0" borderId="2" xfId="3" applyNumberFormat="1" applyFont="1" applyBorder="1" applyAlignment="1">
      <alignment horizontal="left" vertical="center"/>
    </xf>
    <xf numFmtId="49" fontId="18" fillId="0" borderId="4" xfId="3" applyNumberFormat="1" applyFont="1" applyBorder="1" applyAlignment="1">
      <alignment horizontal="left" vertical="center"/>
    </xf>
    <xf numFmtId="49" fontId="16" fillId="0" borderId="1" xfId="3" applyNumberFormat="1" applyFont="1" applyBorder="1" applyAlignment="1">
      <alignment horizontal="center" vertical="center"/>
    </xf>
    <xf numFmtId="0" fontId="16" fillId="0" borderId="1" xfId="3" applyFont="1" applyBorder="1" applyAlignment="1">
      <alignment horizontal="center" vertical="center"/>
    </xf>
    <xf numFmtId="49" fontId="16" fillId="0" borderId="22" xfId="3" applyNumberFormat="1" applyFont="1" applyBorder="1" applyAlignment="1">
      <alignment horizontal="center" vertical="center"/>
    </xf>
    <xf numFmtId="49" fontId="16" fillId="0" borderId="5" xfId="4" applyNumberFormat="1" applyFont="1" applyBorder="1" applyAlignment="1">
      <alignment horizontal="center" vertical="center"/>
    </xf>
    <xf numFmtId="49" fontId="16" fillId="0" borderId="21" xfId="3" applyNumberFormat="1" applyFont="1" applyBorder="1" applyAlignment="1">
      <alignment horizontal="center" vertical="center"/>
    </xf>
    <xf numFmtId="49" fontId="16" fillId="0" borderId="2" xfId="3" applyNumberFormat="1" applyFont="1" applyBorder="1" applyAlignment="1">
      <alignment horizontal="center" vertical="center"/>
    </xf>
    <xf numFmtId="49" fontId="16" fillId="0" borderId="4" xfId="3" applyNumberFormat="1" applyFont="1" applyBorder="1" applyAlignment="1">
      <alignment horizontal="center" vertical="center"/>
    </xf>
    <xf numFmtId="3" fontId="16" fillId="0" borderId="19" xfId="3" applyNumberFormat="1" applyFont="1" applyBorder="1" applyAlignment="1">
      <alignment horizontal="right" vertical="center"/>
    </xf>
    <xf numFmtId="3" fontId="16" fillId="0" borderId="6" xfId="3" applyNumberFormat="1" applyFont="1" applyBorder="1" applyAlignment="1">
      <alignment horizontal="right" vertical="center"/>
    </xf>
    <xf numFmtId="3" fontId="16" fillId="0" borderId="23" xfId="3" applyNumberFormat="1" applyFont="1" applyBorder="1" applyAlignment="1">
      <alignment horizontal="right" vertical="center"/>
    </xf>
    <xf numFmtId="49" fontId="16" fillId="0" borderId="2" xfId="0" applyNumberFormat="1" applyFont="1" applyBorder="1" applyAlignment="1">
      <alignment horizontal="center" vertical="center"/>
    </xf>
    <xf numFmtId="3" fontId="16" fillId="0" borderId="5" xfId="3" applyNumberFormat="1" applyFont="1" applyBorder="1" applyAlignment="1">
      <alignment horizontal="right" vertical="center"/>
    </xf>
    <xf numFmtId="1" fontId="16" fillId="0" borderId="22" xfId="3" applyNumberFormat="1" applyFont="1" applyBorder="1" applyAlignment="1">
      <alignment horizontal="center" vertical="center"/>
    </xf>
    <xf numFmtId="3" fontId="16" fillId="0" borderId="21" xfId="3" applyNumberFormat="1" applyFont="1" applyBorder="1" applyAlignment="1">
      <alignment horizontal="center" vertical="center"/>
    </xf>
    <xf numFmtId="3" fontId="16" fillId="0" borderId="1" xfId="3" applyNumberFormat="1" applyFont="1" applyBorder="1" applyAlignment="1">
      <alignment horizontal="center" vertical="center"/>
    </xf>
    <xf numFmtId="3" fontId="16" fillId="0" borderId="22" xfId="3" applyNumberFormat="1" applyFont="1" applyBorder="1" applyAlignment="1">
      <alignment horizontal="right" vertical="center"/>
    </xf>
    <xf numFmtId="1" fontId="16" fillId="0" borderId="1" xfId="4" applyNumberFormat="1" applyFont="1" applyBorder="1" applyAlignment="1">
      <alignment horizontal="center" vertical="center"/>
    </xf>
    <xf numFmtId="49" fontId="16" fillId="0" borderId="2" xfId="3" applyNumberFormat="1" applyFont="1" applyBorder="1" applyAlignment="1">
      <alignment horizontal="left" vertical="center"/>
    </xf>
    <xf numFmtId="49" fontId="16" fillId="0" borderId="4" xfId="3" applyNumberFormat="1" applyFont="1" applyBorder="1" applyAlignment="1">
      <alignment horizontal="left" vertical="center"/>
    </xf>
    <xf numFmtId="170" fontId="16" fillId="0" borderId="1" xfId="3" applyNumberFormat="1" applyFont="1" applyBorder="1" applyAlignment="1">
      <alignment horizontal="center" vertical="center" wrapText="1"/>
    </xf>
    <xf numFmtId="2" fontId="16" fillId="0" borderId="5" xfId="4" applyNumberFormat="1" applyFont="1" applyBorder="1" applyAlignment="1">
      <alignment horizontal="center" vertical="center"/>
    </xf>
    <xf numFmtId="176" fontId="16" fillId="0" borderId="1" xfId="0" applyNumberFormat="1" applyFont="1" applyBorder="1" applyAlignment="1">
      <alignment horizontal="center" vertical="center"/>
    </xf>
    <xf numFmtId="176" fontId="16" fillId="0" borderId="5" xfId="4" applyNumberFormat="1" applyFont="1" applyBorder="1" applyAlignment="1">
      <alignment horizontal="center" vertical="center"/>
    </xf>
    <xf numFmtId="0" fontId="16" fillId="0" borderId="10" xfId="3" applyFont="1" applyBorder="1" applyAlignment="1">
      <alignment vertical="center"/>
    </xf>
    <xf numFmtId="49" fontId="16" fillId="0" borderId="2" xfId="3" applyNumberFormat="1" applyFont="1" applyBorder="1" applyAlignment="1">
      <alignment vertical="center" wrapText="1"/>
    </xf>
    <xf numFmtId="49" fontId="16" fillId="0" borderId="4" xfId="3" applyNumberFormat="1" applyFont="1" applyBorder="1" applyAlignment="1">
      <alignment vertical="center" wrapText="1"/>
    </xf>
    <xf numFmtId="49" fontId="16" fillId="0" borderId="2" xfId="0" applyNumberFormat="1" applyFont="1" applyBorder="1" applyAlignment="1">
      <alignment vertical="center" wrapText="1"/>
    </xf>
    <xf numFmtId="49" fontId="17" fillId="0" borderId="2" xfId="0" applyNumberFormat="1" applyFont="1" applyBorder="1" applyAlignment="1">
      <alignment vertical="center" wrapText="1"/>
    </xf>
    <xf numFmtId="176" fontId="26" fillId="0" borderId="5" xfId="4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left" vertical="center"/>
    </xf>
    <xf numFmtId="49" fontId="16" fillId="0" borderId="2" xfId="3" applyNumberFormat="1" applyFont="1" applyBorder="1" applyAlignment="1">
      <alignment horizontal="center" vertical="center" wrapText="1"/>
    </xf>
    <xf numFmtId="1" fontId="16" fillId="0" borderId="5" xfId="4" applyNumberFormat="1" applyFont="1" applyBorder="1" applyAlignment="1">
      <alignment horizontal="center" vertical="center" wrapText="1"/>
    </xf>
    <xf numFmtId="176" fontId="16" fillId="0" borderId="1" xfId="4" applyNumberFormat="1" applyFont="1" applyBorder="1" applyAlignment="1">
      <alignment horizontal="center" vertical="center"/>
    </xf>
    <xf numFmtId="49" fontId="16" fillId="0" borderId="21" xfId="3" applyNumberFormat="1" applyFont="1" applyBorder="1" applyAlignment="1">
      <alignment horizontal="center" vertical="center" wrapText="1"/>
    </xf>
    <xf numFmtId="49" fontId="16" fillId="0" borderId="4" xfId="3" applyNumberFormat="1" applyFont="1" applyBorder="1" applyAlignment="1">
      <alignment horizontal="left" vertical="center" wrapText="1"/>
    </xf>
    <xf numFmtId="1" fontId="16" fillId="0" borderId="22" xfId="3" applyNumberFormat="1" applyFont="1" applyBorder="1" applyAlignment="1">
      <alignment horizontal="center" vertical="center" wrapText="1"/>
    </xf>
    <xf numFmtId="49" fontId="18" fillId="0" borderId="21" xfId="3" applyNumberFormat="1" applyFont="1" applyBorder="1" applyAlignment="1">
      <alignment horizontal="center" vertical="center" wrapText="1"/>
    </xf>
    <xf numFmtId="176" fontId="17" fillId="0" borderId="1" xfId="0" applyNumberFormat="1" applyFont="1" applyBorder="1" applyAlignment="1">
      <alignment horizontal="center" vertical="center" wrapText="1"/>
    </xf>
    <xf numFmtId="176" fontId="16" fillId="0" borderId="5" xfId="4" applyNumberFormat="1" applyFont="1" applyBorder="1" applyAlignment="1">
      <alignment horizontal="center" vertical="center" wrapText="1"/>
    </xf>
    <xf numFmtId="1" fontId="16" fillId="0" borderId="6" xfId="4" applyNumberFormat="1" applyFont="1" applyBorder="1" applyAlignment="1">
      <alignment horizontal="center" vertical="center"/>
    </xf>
    <xf numFmtId="3" fontId="16" fillId="0" borderId="21" xfId="3" applyNumberFormat="1" applyFont="1" applyBorder="1" applyAlignment="1">
      <alignment horizontal="center" vertical="center" wrapText="1"/>
    </xf>
    <xf numFmtId="3" fontId="16" fillId="0" borderId="1" xfId="3" applyNumberFormat="1" applyFont="1" applyBorder="1" applyAlignment="1">
      <alignment horizontal="center" vertical="center" wrapText="1"/>
    </xf>
    <xf numFmtId="3" fontId="16" fillId="0" borderId="22" xfId="3" applyNumberFormat="1" applyFont="1" applyBorder="1" applyAlignment="1">
      <alignment horizontal="right" vertical="center" wrapText="1"/>
    </xf>
    <xf numFmtId="3" fontId="16" fillId="0" borderId="1" xfId="3" applyNumberFormat="1" applyFont="1" applyBorder="1" applyAlignment="1">
      <alignment horizontal="right" vertical="center" wrapText="1"/>
    </xf>
    <xf numFmtId="3" fontId="16" fillId="0" borderId="21" xfId="3" applyNumberFormat="1" applyFont="1" applyBorder="1" applyAlignment="1">
      <alignment horizontal="right" vertical="center" wrapText="1"/>
    </xf>
    <xf numFmtId="1" fontId="16" fillId="0" borderId="1" xfId="4" applyNumberFormat="1" applyFont="1" applyBorder="1" applyAlignment="1">
      <alignment horizontal="center" vertical="center" wrapText="1"/>
    </xf>
    <xf numFmtId="49" fontId="16" fillId="0" borderId="17" xfId="3" applyNumberFormat="1" applyFont="1" applyBorder="1" applyAlignment="1">
      <alignment horizontal="center" vertical="center" wrapText="1"/>
    </xf>
    <xf numFmtId="49" fontId="16" fillId="0" borderId="12" xfId="3" applyNumberFormat="1" applyFont="1" applyBorder="1" applyAlignment="1">
      <alignment horizontal="left" vertical="center"/>
    </xf>
    <xf numFmtId="49" fontId="16" fillId="0" borderId="49" xfId="3" applyNumberFormat="1" applyFont="1" applyBorder="1" applyAlignment="1">
      <alignment horizontal="left" vertical="center"/>
    </xf>
    <xf numFmtId="49" fontId="16" fillId="0" borderId="11" xfId="3" applyNumberFormat="1" applyFont="1" applyBorder="1" applyAlignment="1">
      <alignment horizontal="center" vertical="center"/>
    </xf>
    <xf numFmtId="170" fontId="16" fillId="0" borderId="11" xfId="3" applyNumberFormat="1" applyFont="1" applyBorder="1" applyAlignment="1">
      <alignment horizontal="center" vertical="center" wrapText="1"/>
    </xf>
    <xf numFmtId="1" fontId="16" fillId="0" borderId="18" xfId="3" applyNumberFormat="1" applyFont="1" applyBorder="1" applyAlignment="1">
      <alignment horizontal="center" vertical="center" wrapText="1"/>
    </xf>
    <xf numFmtId="3" fontId="16" fillId="0" borderId="32" xfId="3" applyNumberFormat="1" applyFont="1" applyBorder="1" applyAlignment="1">
      <alignment horizontal="right" vertical="center"/>
    </xf>
    <xf numFmtId="3" fontId="16" fillId="0" borderId="10" xfId="3" applyNumberFormat="1" applyFont="1" applyBorder="1" applyAlignment="1">
      <alignment horizontal="right" vertical="center"/>
    </xf>
    <xf numFmtId="3" fontId="16" fillId="0" borderId="9" xfId="3" applyNumberFormat="1" applyFont="1" applyBorder="1" applyAlignment="1">
      <alignment horizontal="right" vertical="center"/>
    </xf>
    <xf numFmtId="3" fontId="16" fillId="0" borderId="28" xfId="3" applyNumberFormat="1" applyFont="1" applyBorder="1" applyAlignment="1">
      <alignment horizontal="right" vertical="center"/>
    </xf>
    <xf numFmtId="3" fontId="18" fillId="0" borderId="37" xfId="3" applyNumberFormat="1" applyFont="1" applyBorder="1" applyAlignment="1">
      <alignment horizontal="right" vertical="center"/>
    </xf>
    <xf numFmtId="3" fontId="18" fillId="0" borderId="50" xfId="3" applyNumberFormat="1" applyFont="1" applyBorder="1" applyAlignment="1">
      <alignment horizontal="right" vertical="center"/>
    </xf>
    <xf numFmtId="3" fontId="18" fillId="0" borderId="34" xfId="3" applyNumberFormat="1" applyFont="1" applyBorder="1" applyAlignment="1">
      <alignment horizontal="right" vertical="center"/>
    </xf>
    <xf numFmtId="3" fontId="18" fillId="0" borderId="35" xfId="3" applyNumberFormat="1" applyFont="1" applyBorder="1" applyAlignment="1">
      <alignment horizontal="right" vertical="center"/>
    </xf>
    <xf numFmtId="3" fontId="18" fillId="0" borderId="38" xfId="3" applyNumberFormat="1" applyFont="1" applyBorder="1" applyAlignment="1">
      <alignment horizontal="right" vertical="center"/>
    </xf>
    <xf numFmtId="49" fontId="18" fillId="0" borderId="1" xfId="0" applyNumberFormat="1" applyFont="1" applyBorder="1" applyAlignment="1">
      <alignment horizontal="right" vertical="center"/>
    </xf>
    <xf numFmtId="49" fontId="18" fillId="0" borderId="1" xfId="0" applyNumberFormat="1" applyFont="1" applyBorder="1" applyAlignment="1">
      <alignment horizontal="right" vertical="center" wrapText="1"/>
    </xf>
    <xf numFmtId="4" fontId="16" fillId="0" borderId="1" xfId="0" applyNumberFormat="1" applyFont="1" applyBorder="1" applyAlignment="1">
      <alignment horizontal="right" vertical="center"/>
    </xf>
    <xf numFmtId="4" fontId="16" fillId="0" borderId="2" xfId="0" applyNumberFormat="1" applyFont="1" applyBorder="1" applyAlignment="1">
      <alignment horizontal="right" vertical="center"/>
    </xf>
    <xf numFmtId="168" fontId="16" fillId="0" borderId="2" xfId="0" applyNumberFormat="1" applyFont="1" applyBorder="1" applyAlignment="1">
      <alignment horizontal="right" vertical="center"/>
    </xf>
    <xf numFmtId="168" fontId="16" fillId="0" borderId="3" xfId="0" applyNumberFormat="1" applyFont="1" applyBorder="1" applyAlignment="1">
      <alignment horizontal="right" vertical="center"/>
    </xf>
    <xf numFmtId="0" fontId="16" fillId="0" borderId="4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0" xfId="3" applyFont="1" applyAlignment="1">
      <alignment horizontal="center" vertical="center"/>
    </xf>
    <xf numFmtId="3" fontId="16" fillId="0" borderId="0" xfId="3" applyNumberFormat="1" applyFont="1" applyAlignment="1">
      <alignment vertical="center"/>
    </xf>
    <xf numFmtId="1" fontId="16" fillId="0" borderId="0" xfId="3" applyNumberFormat="1" applyFont="1" applyAlignment="1">
      <alignment vertical="center"/>
    </xf>
    <xf numFmtId="0" fontId="18" fillId="0" borderId="20" xfId="3" applyFont="1" applyBorder="1" applyAlignment="1">
      <alignment horizontal="center" vertical="center" wrapText="1"/>
    </xf>
    <xf numFmtId="3" fontId="16" fillId="0" borderId="6" xfId="5" applyNumberFormat="1" applyFont="1" applyFill="1" applyBorder="1" applyAlignment="1">
      <alignment horizontal="right"/>
    </xf>
    <xf numFmtId="3" fontId="16" fillId="0" borderId="6" xfId="3" applyNumberFormat="1" applyFont="1" applyBorder="1" applyAlignment="1">
      <alignment horizontal="right"/>
    </xf>
    <xf numFmtId="3" fontId="16" fillId="0" borderId="23" xfId="3" applyNumberFormat="1" applyFont="1" applyBorder="1" applyAlignment="1">
      <alignment horizontal="right"/>
    </xf>
    <xf numFmtId="49" fontId="18" fillId="0" borderId="1" xfId="3" applyNumberFormat="1" applyFont="1" applyBorder="1" applyAlignment="1">
      <alignment horizontal="left" vertical="center"/>
    </xf>
    <xf numFmtId="49" fontId="16" fillId="0" borderId="1" xfId="3" applyNumberFormat="1" applyFont="1" applyBorder="1" applyAlignment="1">
      <alignment horizontal="left" vertical="center"/>
    </xf>
    <xf numFmtId="176" fontId="16" fillId="0" borderId="22" xfId="3" applyNumberFormat="1" applyFont="1" applyBorder="1" applyAlignment="1">
      <alignment horizontal="center" vertical="center"/>
    </xf>
    <xf numFmtId="177" fontId="16" fillId="0" borderId="22" xfId="3" applyNumberFormat="1" applyFont="1" applyBorder="1" applyAlignment="1">
      <alignment horizontal="center" vertical="center"/>
    </xf>
    <xf numFmtId="177" fontId="16" fillId="0" borderId="1" xfId="0" applyNumberFormat="1" applyFont="1" applyBorder="1" applyAlignment="1">
      <alignment horizontal="center" vertical="center"/>
    </xf>
    <xf numFmtId="49" fontId="16" fillId="0" borderId="1" xfId="3" applyNumberFormat="1" applyFont="1" applyBorder="1" applyAlignment="1">
      <alignment horizontal="center" vertical="center" wrapText="1"/>
    </xf>
    <xf numFmtId="49" fontId="16" fillId="0" borderId="1" xfId="3" applyNumberFormat="1" applyFont="1" applyBorder="1" applyAlignment="1">
      <alignment horizontal="left" vertical="center" wrapText="1"/>
    </xf>
    <xf numFmtId="176" fontId="16" fillId="0" borderId="22" xfId="3" applyNumberFormat="1" applyFont="1" applyBorder="1" applyAlignment="1">
      <alignment horizontal="center" vertical="center" wrapText="1"/>
    </xf>
    <xf numFmtId="3" fontId="16" fillId="0" borderId="1" xfId="3" applyNumberFormat="1" applyFont="1" applyBorder="1" applyAlignment="1">
      <alignment horizontal="right" wrapText="1"/>
    </xf>
    <xf numFmtId="3" fontId="16" fillId="0" borderId="22" xfId="3" applyNumberFormat="1" applyFont="1" applyBorder="1" applyAlignment="1">
      <alignment horizontal="right" wrapText="1"/>
    </xf>
    <xf numFmtId="3" fontId="16" fillId="0" borderId="21" xfId="3" applyNumberFormat="1" applyFont="1" applyBorder="1" applyAlignment="1">
      <alignment horizontal="right" wrapText="1"/>
    </xf>
    <xf numFmtId="49" fontId="16" fillId="0" borderId="11" xfId="3" applyNumberFormat="1" applyFont="1" applyBorder="1" applyAlignment="1">
      <alignment horizontal="left" vertical="center"/>
    </xf>
    <xf numFmtId="3" fontId="16" fillId="0" borderId="10" xfId="3" applyNumberFormat="1" applyFont="1" applyBorder="1" applyAlignment="1">
      <alignment horizontal="right"/>
    </xf>
    <xf numFmtId="3" fontId="16" fillId="0" borderId="28" xfId="3" applyNumberFormat="1" applyFont="1" applyBorder="1" applyAlignment="1">
      <alignment horizontal="right"/>
    </xf>
    <xf numFmtId="0" fontId="16" fillId="0" borderId="0" xfId="4" applyFont="1" applyAlignment="1">
      <alignment horizontal="center" vertical="center" wrapText="1"/>
    </xf>
    <xf numFmtId="0" fontId="16" fillId="0" borderId="0" xfId="4" applyFont="1" applyAlignment="1">
      <alignment horizontal="center" vertical="center"/>
    </xf>
    <xf numFmtId="0" fontId="16" fillId="0" borderId="52" xfId="4" applyFont="1" applyBorder="1" applyAlignment="1">
      <alignment horizontal="center" vertical="center"/>
    </xf>
    <xf numFmtId="0" fontId="16" fillId="0" borderId="48" xfId="4" applyFont="1" applyBorder="1" applyAlignment="1">
      <alignment vertical="center"/>
    </xf>
    <xf numFmtId="0" fontId="16" fillId="0" borderId="48" xfId="4" applyFont="1" applyBorder="1" applyAlignment="1">
      <alignment horizontal="center" vertical="center"/>
    </xf>
    <xf numFmtId="0" fontId="16" fillId="0" borderId="24" xfId="4" applyFont="1" applyBorder="1" applyAlignment="1">
      <alignment horizontal="center" vertical="center" wrapText="1"/>
    </xf>
    <xf numFmtId="0" fontId="16" fillId="0" borderId="25" xfId="4" applyFont="1" applyBorder="1" applyAlignment="1">
      <alignment vertical="center" wrapText="1"/>
    </xf>
    <xf numFmtId="0" fontId="16" fillId="0" borderId="53" xfId="4" applyFont="1" applyBorder="1" applyAlignment="1">
      <alignment horizontal="center" vertical="center"/>
    </xf>
    <xf numFmtId="0" fontId="18" fillId="0" borderId="54" xfId="4" applyFont="1" applyBorder="1" applyAlignment="1">
      <alignment horizontal="center" vertical="center"/>
    </xf>
    <xf numFmtId="0" fontId="18" fillId="0" borderId="54" xfId="4" quotePrefix="1" applyFont="1" applyBorder="1" applyAlignment="1">
      <alignment horizontal="center" vertical="center"/>
    </xf>
    <xf numFmtId="49" fontId="16" fillId="0" borderId="27" xfId="3" applyNumberFormat="1" applyFont="1" applyBorder="1" applyAlignment="1">
      <alignment horizontal="center" vertical="center"/>
    </xf>
    <xf numFmtId="0" fontId="16" fillId="0" borderId="27" xfId="4" applyFont="1" applyBorder="1" applyAlignment="1">
      <alignment vertical="center"/>
    </xf>
    <xf numFmtId="0" fontId="16" fillId="0" borderId="54" xfId="4" applyFont="1" applyBorder="1" applyAlignment="1">
      <alignment horizontal="center" vertical="center"/>
    </xf>
    <xf numFmtId="49" fontId="16" fillId="0" borderId="31" xfId="3" applyNumberFormat="1" applyFont="1" applyBorder="1" applyAlignment="1">
      <alignment horizontal="center" vertical="center"/>
    </xf>
    <xf numFmtId="0" fontId="29" fillId="0" borderId="31" xfId="4" applyFont="1" applyBorder="1" applyAlignment="1">
      <alignment vertical="center"/>
    </xf>
    <xf numFmtId="0" fontId="30" fillId="0" borderId="3" xfId="4" applyFont="1" applyBorder="1" applyAlignment="1">
      <alignment vertical="center"/>
    </xf>
    <xf numFmtId="0" fontId="30" fillId="0" borderId="55" xfId="4" applyFont="1" applyBorder="1" applyAlignment="1">
      <alignment horizontal="center" vertical="center"/>
    </xf>
    <xf numFmtId="0" fontId="30" fillId="0" borderId="3" xfId="4" applyFont="1" applyBorder="1" applyAlignment="1">
      <alignment horizontal="center" vertical="center"/>
    </xf>
    <xf numFmtId="0" fontId="30" fillId="0" borderId="30" xfId="4" applyFont="1" applyBorder="1" applyAlignment="1">
      <alignment horizontal="center" vertical="center"/>
    </xf>
    <xf numFmtId="0" fontId="16" fillId="0" borderId="31" xfId="4" applyFont="1" applyBorder="1" applyAlignment="1">
      <alignment vertical="center"/>
    </xf>
    <xf numFmtId="0" fontId="16" fillId="0" borderId="7" xfId="4" applyFont="1" applyBorder="1" applyAlignment="1">
      <alignment vertical="center"/>
    </xf>
    <xf numFmtId="0" fontId="16" fillId="0" borderId="55" xfId="4" applyFont="1" applyBorder="1" applyAlignment="1">
      <alignment horizontal="center" vertical="center"/>
    </xf>
    <xf numFmtId="0" fontId="16" fillId="0" borderId="3" xfId="4" applyFont="1" applyBorder="1" applyAlignment="1">
      <alignment vertical="center"/>
    </xf>
    <xf numFmtId="49" fontId="16" fillId="0" borderId="45" xfId="3" applyNumberFormat="1" applyFont="1" applyBorder="1" applyAlignment="1">
      <alignment horizontal="center" vertical="center"/>
    </xf>
    <xf numFmtId="0" fontId="16" fillId="0" borderId="58" xfId="4" applyFont="1" applyBorder="1" applyAlignment="1">
      <alignment horizontal="center" vertical="center"/>
    </xf>
    <xf numFmtId="49" fontId="16" fillId="0" borderId="29" xfId="3" applyNumberFormat="1" applyFont="1" applyBorder="1" applyAlignment="1">
      <alignment horizontal="center" vertical="center"/>
    </xf>
    <xf numFmtId="0" fontId="16" fillId="0" borderId="56" xfId="4" applyFont="1" applyBorder="1" applyAlignment="1">
      <alignment horizontal="center" vertical="center"/>
    </xf>
    <xf numFmtId="0" fontId="30" fillId="0" borderId="56" xfId="4" applyFont="1" applyBorder="1" applyAlignment="1">
      <alignment horizontal="center" vertical="center"/>
    </xf>
    <xf numFmtId="49" fontId="18" fillId="0" borderId="29" xfId="3" applyNumberFormat="1" applyFont="1" applyBorder="1" applyAlignment="1">
      <alignment horizontal="center" vertical="center"/>
    </xf>
    <xf numFmtId="0" fontId="16" fillId="0" borderId="57" xfId="4" applyFont="1" applyBorder="1" applyAlignment="1">
      <alignment vertical="center"/>
    </xf>
    <xf numFmtId="49" fontId="16" fillId="0" borderId="31" xfId="3" applyNumberFormat="1" applyFont="1" applyBorder="1" applyAlignment="1">
      <alignment horizontal="center" vertical="center" wrapText="1"/>
    </xf>
    <xf numFmtId="49" fontId="18" fillId="0" borderId="31" xfId="3" applyNumberFormat="1" applyFont="1" applyBorder="1" applyAlignment="1">
      <alignment horizontal="center" vertical="center" wrapText="1"/>
    </xf>
    <xf numFmtId="0" fontId="16" fillId="0" borderId="45" xfId="4" applyFont="1" applyBorder="1" applyAlignment="1">
      <alignment vertical="center"/>
    </xf>
    <xf numFmtId="49" fontId="16" fillId="0" borderId="29" xfId="3" applyNumberFormat="1" applyFont="1" applyBorder="1" applyAlignment="1">
      <alignment horizontal="center" vertical="center" wrapText="1"/>
    </xf>
    <xf numFmtId="49" fontId="18" fillId="0" borderId="45" xfId="3" applyNumberFormat="1" applyFont="1" applyBorder="1" applyAlignment="1">
      <alignment horizontal="center" vertical="center"/>
    </xf>
    <xf numFmtId="0" fontId="18" fillId="0" borderId="3" xfId="4" applyFont="1" applyBorder="1" applyAlignment="1">
      <alignment vertical="center"/>
    </xf>
    <xf numFmtId="0" fontId="16" fillId="0" borderId="29" xfId="4" applyFont="1" applyBorder="1" applyAlignment="1">
      <alignment vertical="center"/>
    </xf>
    <xf numFmtId="49" fontId="18" fillId="0" borderId="31" xfId="3" applyNumberFormat="1" applyFont="1" applyBorder="1" applyAlignment="1">
      <alignment horizontal="center" vertical="center"/>
    </xf>
    <xf numFmtId="1" fontId="30" fillId="0" borderId="55" xfId="4" applyNumberFormat="1" applyFont="1" applyBorder="1" applyAlignment="1">
      <alignment horizontal="center" vertical="center"/>
    </xf>
    <xf numFmtId="0" fontId="16" fillId="0" borderId="55" xfId="4" applyFont="1" applyBorder="1" applyAlignment="1">
      <alignment vertical="center"/>
    </xf>
    <xf numFmtId="0" fontId="18" fillId="0" borderId="46" xfId="4" applyFont="1" applyBorder="1" applyAlignment="1">
      <alignment vertical="center"/>
    </xf>
    <xf numFmtId="0" fontId="16" fillId="0" borderId="47" xfId="4" applyFont="1" applyBorder="1" applyAlignment="1">
      <alignment vertical="center"/>
    </xf>
    <xf numFmtId="0" fontId="16" fillId="0" borderId="59" xfId="4" applyFont="1" applyBorder="1" applyAlignment="1">
      <alignment horizontal="center" vertical="center"/>
    </xf>
    <xf numFmtId="49" fontId="16" fillId="0" borderId="45" xfId="3" applyNumberFormat="1" applyFont="1" applyBorder="1" applyAlignment="1">
      <alignment horizontal="center" vertical="center" wrapText="1"/>
    </xf>
    <xf numFmtId="0" fontId="18" fillId="0" borderId="45" xfId="4" applyFont="1" applyBorder="1" applyAlignment="1">
      <alignment vertical="center"/>
    </xf>
    <xf numFmtId="0" fontId="16" fillId="0" borderId="54" xfId="4" applyFont="1" applyBorder="1" applyAlignment="1">
      <alignment vertical="center"/>
    </xf>
    <xf numFmtId="49" fontId="18" fillId="0" borderId="27" xfId="3" applyNumberFormat="1" applyFont="1" applyBorder="1" applyAlignment="1">
      <alignment horizontal="center" vertical="center"/>
    </xf>
    <xf numFmtId="0" fontId="18" fillId="0" borderId="27" xfId="4" applyFont="1" applyBorder="1" applyAlignment="1">
      <alignment vertical="center"/>
    </xf>
    <xf numFmtId="0" fontId="18" fillId="0" borderId="31" xfId="4" applyFont="1" applyBorder="1" applyAlignment="1">
      <alignment vertical="center"/>
    </xf>
    <xf numFmtId="3" fontId="16" fillId="0" borderId="20" xfId="3" applyNumberFormat="1" applyFont="1" applyBorder="1" applyAlignment="1">
      <alignment horizontal="right" vertical="center"/>
    </xf>
    <xf numFmtId="3" fontId="16" fillId="0" borderId="20" xfId="3" applyNumberFormat="1" applyFont="1" applyBorder="1" applyAlignment="1">
      <alignment horizontal="right"/>
    </xf>
    <xf numFmtId="0" fontId="18" fillId="0" borderId="29" xfId="4" applyFont="1" applyBorder="1" applyAlignment="1">
      <alignment vertical="center"/>
    </xf>
    <xf numFmtId="3" fontId="18" fillId="0" borderId="60" xfId="3" applyNumberFormat="1" applyFont="1" applyBorder="1" applyAlignment="1">
      <alignment horizontal="right" vertical="center"/>
    </xf>
    <xf numFmtId="3" fontId="18" fillId="0" borderId="61" xfId="3" applyNumberFormat="1" applyFont="1" applyBorder="1" applyAlignment="1">
      <alignment horizontal="right" vertical="center"/>
    </xf>
    <xf numFmtId="3" fontId="18" fillId="0" borderId="63" xfId="3" applyNumberFormat="1" applyFont="1" applyBorder="1" applyAlignment="1">
      <alignment horizontal="right" vertical="center"/>
    </xf>
    <xf numFmtId="3" fontId="18" fillId="0" borderId="65" xfId="3" applyNumberFormat="1" applyFont="1" applyBorder="1" applyAlignment="1">
      <alignment horizontal="right" vertical="center"/>
    </xf>
    <xf numFmtId="0" fontId="30" fillId="0" borderId="31" xfId="4" applyFont="1" applyBorder="1" applyAlignment="1">
      <alignment horizontal="center" vertical="center"/>
    </xf>
    <xf numFmtId="0" fontId="16" fillId="0" borderId="1" xfId="3" applyFont="1" applyBorder="1" applyAlignment="1">
      <alignment vertical="center"/>
    </xf>
    <xf numFmtId="0" fontId="16" fillId="0" borderId="1" xfId="3" applyFont="1" applyBorder="1" applyAlignment="1">
      <alignment horizontal="right" vertical="center"/>
    </xf>
    <xf numFmtId="0" fontId="16" fillId="0" borderId="1" xfId="3" applyFont="1" applyBorder="1" applyAlignment="1">
      <alignment horizontal="right"/>
    </xf>
    <xf numFmtId="1" fontId="16" fillId="0" borderId="1" xfId="3" applyNumberFormat="1" applyFont="1" applyBorder="1" applyAlignment="1">
      <alignment horizontal="right" vertical="center"/>
    </xf>
    <xf numFmtId="1" fontId="16" fillId="0" borderId="1" xfId="3" applyNumberFormat="1" applyFont="1" applyBorder="1" applyAlignment="1">
      <alignment horizontal="right"/>
    </xf>
    <xf numFmtId="0" fontId="16" fillId="0" borderId="31" xfId="4" applyFont="1" applyBorder="1" applyAlignment="1">
      <alignment horizontal="center" vertical="center"/>
    </xf>
    <xf numFmtId="0" fontId="30" fillId="0" borderId="29" xfId="4" applyFont="1" applyBorder="1" applyAlignment="1">
      <alignment horizontal="center" vertical="center"/>
    </xf>
    <xf numFmtId="0" fontId="16" fillId="0" borderId="29" xfId="4" applyFont="1" applyBorder="1" applyAlignment="1">
      <alignment horizontal="center" vertical="center"/>
    </xf>
    <xf numFmtId="0" fontId="30" fillId="0" borderId="31" xfId="4" applyFont="1" applyBorder="1" applyAlignment="1">
      <alignment vertical="center"/>
    </xf>
    <xf numFmtId="0" fontId="16" fillId="0" borderId="45" xfId="4" applyFont="1" applyBorder="1" applyAlignment="1">
      <alignment horizontal="center" vertical="center"/>
    </xf>
    <xf numFmtId="0" fontId="16" fillId="0" borderId="46" xfId="4" applyFont="1" applyBorder="1" applyAlignment="1">
      <alignment vertical="center"/>
    </xf>
    <xf numFmtId="0" fontId="16" fillId="0" borderId="3" xfId="4" applyFont="1" applyBorder="1" applyAlignment="1">
      <alignment horizontal="center" vertical="center"/>
    </xf>
    <xf numFmtId="178" fontId="16" fillId="0" borderId="55" xfId="9" applyNumberFormat="1" applyFont="1" applyFill="1" applyBorder="1" applyAlignment="1">
      <alignment horizontal="center" vertical="center"/>
    </xf>
    <xf numFmtId="0" fontId="18" fillId="0" borderId="0" xfId="4" applyFont="1" applyAlignment="1">
      <alignment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14" fillId="0" borderId="6" xfId="0" applyFont="1" applyBorder="1" applyAlignment="1">
      <alignment horizontal="left" vertical="center" wrapText="1"/>
    </xf>
    <xf numFmtId="0" fontId="32" fillId="0" borderId="1" xfId="11" applyFont="1" applyBorder="1" applyAlignment="1">
      <alignment horizontal="center" vertical="center"/>
    </xf>
    <xf numFmtId="0" fontId="16" fillId="0" borderId="6" xfId="3" applyFont="1" applyBorder="1" applyAlignment="1">
      <alignment horizontal="center" vertical="center"/>
    </xf>
    <xf numFmtId="0" fontId="16" fillId="0" borderId="7" xfId="3" applyFont="1" applyBorder="1" applyAlignment="1">
      <alignment horizontal="center" vertical="center"/>
    </xf>
    <xf numFmtId="0" fontId="16" fillId="0" borderId="8" xfId="3" applyFont="1" applyBorder="1" applyAlignment="1">
      <alignment horizontal="center" vertical="center"/>
    </xf>
    <xf numFmtId="0" fontId="31" fillId="0" borderId="1" xfId="11" applyFont="1" applyBorder="1" applyAlignment="1">
      <alignment horizontal="center" vertical="center"/>
    </xf>
    <xf numFmtId="0" fontId="31" fillId="0" borderId="1" xfId="11" applyFont="1" applyBorder="1" applyAlignment="1">
      <alignment horizontal="left" vertical="center" wrapText="1"/>
    </xf>
    <xf numFmtId="0" fontId="32" fillId="0" borderId="1" xfId="11" applyFont="1" applyBorder="1" applyAlignment="1">
      <alignment horizontal="left" vertical="center" wrapText="1"/>
    </xf>
    <xf numFmtId="49" fontId="6" fillId="0" borderId="71" xfId="0" applyNumberFormat="1" applyFont="1" applyBorder="1" applyAlignment="1">
      <alignment vertical="center"/>
    </xf>
    <xf numFmtId="1" fontId="6" fillId="0" borderId="40" xfId="0" applyNumberFormat="1" applyFont="1" applyBorder="1" applyAlignment="1">
      <alignment horizontal="center" vertical="center"/>
    </xf>
    <xf numFmtId="0" fontId="5" fillId="0" borderId="40" xfId="0" applyFont="1" applyBorder="1" applyAlignment="1">
      <alignment vertical="center"/>
    </xf>
    <xf numFmtId="49" fontId="11" fillId="0" borderId="40" xfId="0" applyNumberFormat="1" applyFont="1" applyBorder="1" applyAlignment="1">
      <alignment horizontal="left" vertical="center"/>
    </xf>
    <xf numFmtId="171" fontId="5" fillId="0" borderId="40" xfId="0" applyNumberFormat="1" applyFont="1" applyBorder="1" applyAlignment="1">
      <alignment vertical="center"/>
    </xf>
    <xf numFmtId="0" fontId="5" fillId="0" borderId="41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1" fontId="17" fillId="0" borderId="0" xfId="0" applyNumberFormat="1" applyFont="1" applyAlignment="1">
      <alignment horizontal="center" vertical="center"/>
    </xf>
    <xf numFmtId="0" fontId="33" fillId="0" borderId="4" xfId="10" applyFont="1" applyBorder="1" applyAlignment="1">
      <alignment horizontal="center" vertical="center"/>
    </xf>
    <xf numFmtId="49" fontId="6" fillId="0" borderId="69" xfId="0" applyNumberFormat="1" applyFont="1" applyBorder="1" applyAlignment="1">
      <alignment horizontal="center" vertical="center"/>
    </xf>
    <xf numFmtId="1" fontId="6" fillId="0" borderId="71" xfId="0" applyNumberFormat="1" applyFont="1" applyBorder="1" applyAlignment="1">
      <alignment horizontal="center" vertical="center"/>
    </xf>
    <xf numFmtId="3" fontId="4" fillId="0" borderId="69" xfId="0" applyNumberFormat="1" applyFont="1" applyBorder="1" applyAlignment="1">
      <alignment horizontal="right" vertical="center"/>
    </xf>
    <xf numFmtId="3" fontId="4" fillId="0" borderId="68" xfId="0" applyNumberFormat="1" applyFont="1" applyBorder="1" applyAlignment="1">
      <alignment horizontal="right" vertical="center"/>
    </xf>
    <xf numFmtId="3" fontId="4" fillId="0" borderId="44" xfId="2" applyNumberFormat="1" applyFont="1" applyFill="1" applyBorder="1" applyAlignment="1">
      <alignment horizontal="right" vertical="center"/>
    </xf>
    <xf numFmtId="0" fontId="5" fillId="0" borderId="69" xfId="0" applyFont="1" applyBorder="1" applyAlignment="1">
      <alignment vertical="center"/>
    </xf>
    <xf numFmtId="0" fontId="17" fillId="0" borderId="68" xfId="0" applyFont="1" applyBorder="1" applyAlignment="1">
      <alignment vertical="center"/>
    </xf>
    <xf numFmtId="0" fontId="17" fillId="0" borderId="76" xfId="0" applyFont="1" applyBorder="1" applyAlignment="1">
      <alignment vertical="center"/>
    </xf>
    <xf numFmtId="0" fontId="17" fillId="0" borderId="72" xfId="0" applyFont="1" applyBorder="1" applyAlignment="1">
      <alignment vertical="center"/>
    </xf>
    <xf numFmtId="0" fontId="17" fillId="0" borderId="77" xfId="0" applyFont="1" applyBorder="1" applyAlignment="1">
      <alignment vertical="center"/>
    </xf>
    <xf numFmtId="0" fontId="17" fillId="0" borderId="71" xfId="0" applyFont="1" applyBorder="1" applyAlignment="1">
      <alignment vertical="center"/>
    </xf>
    <xf numFmtId="0" fontId="17" fillId="0" borderId="40" xfId="0" applyFont="1" applyBorder="1" applyAlignment="1">
      <alignment vertical="center"/>
    </xf>
    <xf numFmtId="0" fontId="17" fillId="0" borderId="41" xfId="0" applyFont="1" applyBorder="1" applyAlignment="1">
      <alignment vertical="center"/>
    </xf>
    <xf numFmtId="0" fontId="17" fillId="0" borderId="5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27" fillId="0" borderId="0" xfId="0" applyFont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167" fontId="17" fillId="0" borderId="4" xfId="0" applyNumberFormat="1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7" xfId="0" applyFont="1" applyBorder="1" applyAlignment="1">
      <alignment vertical="center" wrapText="1"/>
    </xf>
    <xf numFmtId="0" fontId="36" fillId="0" borderId="20" xfId="0" applyFont="1" applyBorder="1" applyAlignment="1">
      <alignment horizontal="center" vertical="center"/>
    </xf>
    <xf numFmtId="0" fontId="36" fillId="0" borderId="19" xfId="0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49" fontId="27" fillId="0" borderId="21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left" vertical="center"/>
    </xf>
    <xf numFmtId="0" fontId="27" fillId="0" borderId="4" xfId="0" applyFont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center" vertical="center"/>
    </xf>
    <xf numFmtId="3" fontId="17" fillId="0" borderId="19" xfId="0" applyNumberFormat="1" applyFont="1" applyBorder="1" applyAlignment="1">
      <alignment horizontal="right" vertical="center"/>
    </xf>
    <xf numFmtId="3" fontId="17" fillId="0" borderId="6" xfId="0" applyNumberFormat="1" applyFont="1" applyBorder="1" applyAlignment="1">
      <alignment horizontal="right" vertical="center"/>
    </xf>
    <xf numFmtId="3" fontId="17" fillId="0" borderId="23" xfId="0" applyNumberFormat="1" applyFont="1" applyBorder="1" applyAlignment="1">
      <alignment horizontal="center" vertical="center"/>
    </xf>
    <xf numFmtId="3" fontId="17" fillId="0" borderId="23" xfId="0" applyNumberFormat="1" applyFont="1" applyBorder="1" applyAlignment="1">
      <alignment horizontal="right" vertical="center"/>
    </xf>
    <xf numFmtId="168" fontId="17" fillId="0" borderId="0" xfId="0" applyNumberFormat="1" applyFont="1" applyAlignment="1">
      <alignment horizontal="right" vertical="center"/>
    </xf>
    <xf numFmtId="49" fontId="27" fillId="0" borderId="1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left" vertical="center" wrapText="1"/>
    </xf>
    <xf numFmtId="4" fontId="17" fillId="0" borderId="5" xfId="0" applyNumberFormat="1" applyFont="1" applyBorder="1" applyAlignment="1">
      <alignment horizontal="right" vertical="center"/>
    </xf>
    <xf numFmtId="4" fontId="17" fillId="0" borderId="6" xfId="0" applyNumberFormat="1" applyFont="1" applyBorder="1" applyAlignment="1">
      <alignment horizontal="right" vertical="center"/>
    </xf>
    <xf numFmtId="168" fontId="17" fillId="0" borderId="5" xfId="0" applyNumberFormat="1" applyFont="1" applyBorder="1" applyAlignment="1">
      <alignment horizontal="right" vertical="center"/>
    </xf>
    <xf numFmtId="168" fontId="17" fillId="0" borderId="6" xfId="0" applyNumberFormat="1" applyFont="1" applyBorder="1" applyAlignment="1">
      <alignment horizontal="right" vertical="center"/>
    </xf>
    <xf numFmtId="49" fontId="17" fillId="0" borderId="2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 wrapText="1"/>
    </xf>
    <xf numFmtId="1" fontId="17" fillId="0" borderId="22" xfId="0" applyNumberFormat="1" applyFont="1" applyBorder="1" applyAlignment="1">
      <alignment horizontal="center" vertical="center"/>
    </xf>
    <xf numFmtId="3" fontId="36" fillId="0" borderId="19" xfId="2" applyNumberFormat="1" applyFont="1" applyFill="1" applyBorder="1" applyAlignment="1">
      <alignment horizontal="center" vertical="center" wrapText="1"/>
    </xf>
    <xf numFmtId="3" fontId="36" fillId="0" borderId="6" xfId="2" applyNumberFormat="1" applyFont="1" applyFill="1" applyBorder="1" applyAlignment="1">
      <alignment horizontal="right" vertical="center" wrapText="1"/>
    </xf>
    <xf numFmtId="3" fontId="36" fillId="0" borderId="23" xfId="2" applyNumberFormat="1" applyFont="1" applyFill="1" applyBorder="1" applyAlignment="1">
      <alignment horizontal="right" vertical="center" wrapText="1"/>
    </xf>
    <xf numFmtId="3" fontId="36" fillId="0" borderId="19" xfId="2" applyNumberFormat="1" applyFont="1" applyFill="1" applyBorder="1" applyAlignment="1">
      <alignment horizontal="right" vertical="center" wrapText="1"/>
    </xf>
    <xf numFmtId="168" fontId="17" fillId="0" borderId="0" xfId="2" applyNumberFormat="1" applyFont="1" applyFill="1" applyBorder="1" applyAlignment="1">
      <alignment horizontal="right" vertical="center"/>
    </xf>
    <xf numFmtId="49" fontId="17" fillId="0" borderId="1" xfId="0" applyNumberFormat="1" applyFont="1" applyBorder="1" applyAlignment="1">
      <alignment horizontal="left" vertical="center" wrapText="1"/>
    </xf>
    <xf numFmtId="1" fontId="17" fillId="0" borderId="1" xfId="0" applyNumberFormat="1" applyFont="1" applyBorder="1" applyAlignment="1">
      <alignment horizontal="center" vertical="center"/>
    </xf>
    <xf numFmtId="169" fontId="17" fillId="0" borderId="5" xfId="2" applyNumberFormat="1" applyFont="1" applyFill="1" applyBorder="1" applyAlignment="1">
      <alignment horizontal="right" vertical="center"/>
    </xf>
    <xf numFmtId="169" fontId="17" fillId="0" borderId="6" xfId="2" applyNumberFormat="1" applyFont="1" applyFill="1" applyBorder="1" applyAlignment="1">
      <alignment horizontal="right" vertical="center"/>
    </xf>
    <xf numFmtId="168" fontId="17" fillId="0" borderId="5" xfId="2" applyNumberFormat="1" applyFont="1" applyFill="1" applyBorder="1" applyAlignment="1">
      <alignment horizontal="right" vertical="center"/>
    </xf>
    <xf numFmtId="168" fontId="17" fillId="0" borderId="6" xfId="2" applyNumberFormat="1" applyFont="1" applyFill="1" applyBorder="1" applyAlignment="1">
      <alignment horizontal="right" vertical="center"/>
    </xf>
    <xf numFmtId="49" fontId="17" fillId="0" borderId="19" xfId="0" applyNumberFormat="1" applyFont="1" applyBorder="1" applyAlignment="1">
      <alignment horizontal="right" vertical="center"/>
    </xf>
    <xf numFmtId="49" fontId="17" fillId="0" borderId="6" xfId="0" applyNumberFormat="1" applyFont="1" applyBorder="1" applyAlignment="1">
      <alignment horizontal="right" vertical="center"/>
    </xf>
    <xf numFmtId="49" fontId="17" fillId="0" borderId="23" xfId="0" applyNumberFormat="1" applyFont="1" applyBorder="1" applyAlignment="1">
      <alignment horizontal="right" vertical="center"/>
    </xf>
    <xf numFmtId="49" fontId="36" fillId="0" borderId="23" xfId="2" applyNumberFormat="1" applyFont="1" applyFill="1" applyBorder="1" applyAlignment="1">
      <alignment horizontal="right" vertical="center" wrapText="1"/>
    </xf>
    <xf numFmtId="49" fontId="17" fillId="0" borderId="0" xfId="2" applyNumberFormat="1" applyFont="1" applyFill="1" applyBorder="1" applyAlignment="1">
      <alignment horizontal="right" vertical="center"/>
    </xf>
    <xf numFmtId="49" fontId="27" fillId="0" borderId="1" xfId="0" applyNumberFormat="1" applyFont="1" applyBorder="1" applyAlignment="1">
      <alignment horizontal="left" vertical="center"/>
    </xf>
    <xf numFmtId="49" fontId="27" fillId="0" borderId="1" xfId="0" applyNumberFormat="1" applyFont="1" applyBorder="1" applyAlignment="1">
      <alignment horizontal="left" vertical="center" wrapText="1"/>
    </xf>
    <xf numFmtId="49" fontId="17" fillId="0" borderId="0" xfId="0" applyNumberFormat="1" applyFont="1" applyAlignment="1">
      <alignment vertical="center"/>
    </xf>
    <xf numFmtId="49" fontId="17" fillId="0" borderId="5" xfId="0" applyNumberFormat="1" applyFont="1" applyBorder="1" applyAlignment="1">
      <alignment horizontal="right" vertical="center"/>
    </xf>
    <xf numFmtId="49" fontId="17" fillId="0" borderId="5" xfId="2" applyNumberFormat="1" applyFont="1" applyFill="1" applyBorder="1" applyAlignment="1">
      <alignment horizontal="right" vertical="center"/>
    </xf>
    <xf numFmtId="49" fontId="17" fillId="0" borderId="6" xfId="2" applyNumberFormat="1" applyFont="1" applyFill="1" applyBorder="1" applyAlignment="1">
      <alignment horizontal="right" vertical="center"/>
    </xf>
    <xf numFmtId="49" fontId="27" fillId="0" borderId="21" xfId="0" applyNumberFormat="1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3" fontId="36" fillId="0" borderId="7" xfId="2" applyNumberFormat="1" applyFont="1" applyFill="1" applyBorder="1" applyAlignment="1">
      <alignment horizontal="right" vertical="center" wrapText="1"/>
    </xf>
    <xf numFmtId="3" fontId="36" fillId="0" borderId="1" xfId="2" applyNumberFormat="1" applyFont="1" applyFill="1" applyBorder="1" applyAlignment="1">
      <alignment horizontal="right" vertical="center" wrapText="1"/>
    </xf>
    <xf numFmtId="170" fontId="17" fillId="0" borderId="1" xfId="0" applyNumberFormat="1" applyFont="1" applyBorder="1" applyAlignment="1">
      <alignment horizontal="center" vertical="center" wrapText="1"/>
    </xf>
    <xf numFmtId="49" fontId="17" fillId="0" borderId="21" xfId="0" applyNumberFormat="1" applyFont="1" applyBorder="1" applyAlignment="1">
      <alignment horizontal="center" vertical="center" wrapText="1"/>
    </xf>
    <xf numFmtId="3" fontId="17" fillId="0" borderId="6" xfId="2" applyNumberFormat="1" applyFont="1" applyFill="1" applyBorder="1" applyAlignment="1">
      <alignment horizontal="right" vertical="center"/>
    </xf>
    <xf numFmtId="3" fontId="17" fillId="0" borderId="23" xfId="2" applyNumberFormat="1" applyFont="1" applyFill="1" applyBorder="1" applyAlignment="1">
      <alignment horizontal="right" vertical="center"/>
    </xf>
    <xf numFmtId="3" fontId="17" fillId="0" borderId="19" xfId="2" applyNumberFormat="1" applyFont="1" applyFill="1" applyBorder="1" applyAlignment="1">
      <alignment horizontal="right" vertical="center"/>
    </xf>
    <xf numFmtId="3" fontId="17" fillId="0" borderId="5" xfId="2" applyNumberFormat="1" applyFont="1" applyFill="1" applyBorder="1" applyAlignment="1">
      <alignment horizontal="right" vertical="center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left" vertical="center" wrapText="1"/>
    </xf>
    <xf numFmtId="1" fontId="17" fillId="0" borderId="22" xfId="0" applyNumberFormat="1" applyFont="1" applyBorder="1" applyAlignment="1">
      <alignment horizontal="left" vertical="center" wrapText="1"/>
    </xf>
    <xf numFmtId="3" fontId="36" fillId="0" borderId="19" xfId="1" applyNumberFormat="1" applyFont="1" applyFill="1" applyBorder="1" applyAlignment="1">
      <alignment horizontal="right" vertical="center" wrapText="1"/>
    </xf>
    <xf numFmtId="3" fontId="36" fillId="0" borderId="23" xfId="1" applyNumberFormat="1" applyFont="1" applyFill="1" applyBorder="1" applyAlignment="1">
      <alignment horizontal="right" vertical="center" wrapText="1"/>
    </xf>
    <xf numFmtId="1" fontId="17" fillId="0" borderId="4" xfId="0" applyNumberFormat="1" applyFont="1" applyBorder="1" applyAlignment="1">
      <alignment horizontal="center" vertical="center" wrapText="1"/>
    </xf>
    <xf numFmtId="3" fontId="17" fillId="0" borderId="7" xfId="0" applyNumberFormat="1" applyFont="1" applyBorder="1" applyAlignment="1">
      <alignment horizontal="right" vertical="center"/>
    </xf>
    <xf numFmtId="3" fontId="17" fillId="0" borderId="1" xfId="0" applyNumberFormat="1" applyFont="1" applyBorder="1" applyAlignment="1">
      <alignment horizontal="right" vertical="center"/>
    </xf>
    <xf numFmtId="0" fontId="27" fillId="0" borderId="2" xfId="0" applyFont="1" applyBorder="1" applyAlignment="1">
      <alignment vertical="center"/>
    </xf>
    <xf numFmtId="0" fontId="27" fillId="0" borderId="4" xfId="0" applyFont="1" applyBorder="1" applyAlignment="1">
      <alignment vertical="center" wrapText="1"/>
    </xf>
    <xf numFmtId="0" fontId="27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 wrapText="1"/>
    </xf>
    <xf numFmtId="1" fontId="27" fillId="0" borderId="22" xfId="0" applyNumberFormat="1" applyFont="1" applyBorder="1" applyAlignment="1">
      <alignment horizontal="center" vertical="center"/>
    </xf>
    <xf numFmtId="1" fontId="27" fillId="0" borderId="1" xfId="0" applyNumberFormat="1" applyFont="1" applyBorder="1" applyAlignment="1">
      <alignment horizontal="center" vertical="center"/>
    </xf>
    <xf numFmtId="49" fontId="17" fillId="0" borderId="40" xfId="0" applyNumberFormat="1" applyFont="1" applyBorder="1" applyAlignment="1">
      <alignment vertical="center"/>
    </xf>
    <xf numFmtId="49" fontId="17" fillId="0" borderId="40" xfId="0" applyNumberFormat="1" applyFont="1" applyBorder="1" applyAlignment="1">
      <alignment horizontal="center" vertical="center"/>
    </xf>
    <xf numFmtId="3" fontId="27" fillId="0" borderId="40" xfId="0" applyNumberFormat="1" applyFont="1" applyBorder="1" applyAlignment="1">
      <alignment horizontal="right" vertical="center"/>
    </xf>
    <xf numFmtId="3" fontId="27" fillId="0" borderId="40" xfId="2" applyNumberFormat="1" applyFont="1" applyFill="1" applyBorder="1" applyAlignment="1">
      <alignment horizontal="center" vertical="center"/>
    </xf>
    <xf numFmtId="3" fontId="27" fillId="0" borderId="40" xfId="2" applyNumberFormat="1" applyFont="1" applyFill="1" applyBorder="1" applyAlignment="1">
      <alignment horizontal="right" vertical="center"/>
    </xf>
    <xf numFmtId="3" fontId="27" fillId="0" borderId="40" xfId="1" applyNumberFormat="1" applyFont="1" applyFill="1" applyBorder="1" applyAlignment="1">
      <alignment horizontal="right" vertical="center"/>
    </xf>
    <xf numFmtId="3" fontId="27" fillId="0" borderId="41" xfId="2" applyNumberFormat="1" applyFont="1" applyFill="1" applyBorder="1" applyAlignment="1">
      <alignment horizontal="right" vertical="center"/>
    </xf>
    <xf numFmtId="0" fontId="37" fillId="2" borderId="1" xfId="0" applyFont="1" applyFill="1" applyBorder="1"/>
    <xf numFmtId="0" fontId="13" fillId="0" borderId="1" xfId="0" applyFont="1" applyBorder="1"/>
    <xf numFmtId="168" fontId="16" fillId="0" borderId="11" xfId="2" applyNumberFormat="1" applyFont="1" applyFill="1" applyBorder="1" applyAlignment="1">
      <alignment horizontal="right" vertical="center"/>
    </xf>
    <xf numFmtId="49" fontId="16" fillId="0" borderId="11" xfId="0" applyNumberFormat="1" applyFont="1" applyBorder="1" applyAlignment="1">
      <alignment horizontal="center" vertical="center"/>
    </xf>
    <xf numFmtId="49" fontId="16" fillId="0" borderId="11" xfId="0" applyNumberFormat="1" applyFont="1" applyBorder="1" applyAlignment="1">
      <alignment horizontal="left" vertical="center"/>
    </xf>
    <xf numFmtId="49" fontId="16" fillId="0" borderId="11" xfId="0" applyNumberFormat="1" applyFont="1" applyBorder="1" applyAlignment="1">
      <alignment horizontal="left" vertical="center" wrapText="1"/>
    </xf>
    <xf numFmtId="1" fontId="16" fillId="0" borderId="11" xfId="0" applyNumberFormat="1" applyFont="1" applyBorder="1" applyAlignment="1">
      <alignment horizontal="center" vertical="center"/>
    </xf>
    <xf numFmtId="169" fontId="16" fillId="0" borderId="11" xfId="2" applyNumberFormat="1" applyFont="1" applyFill="1" applyBorder="1" applyAlignment="1">
      <alignment horizontal="right" vertical="center"/>
    </xf>
    <xf numFmtId="168" fontId="16" fillId="0" borderId="11" xfId="0" applyNumberFormat="1" applyFont="1" applyBorder="1" applyAlignment="1">
      <alignment horizontal="right" vertical="center"/>
    </xf>
    <xf numFmtId="0" fontId="16" fillId="0" borderId="11" xfId="0" applyFont="1" applyBorder="1" applyAlignment="1">
      <alignment vertical="center"/>
    </xf>
    <xf numFmtId="0" fontId="4" fillId="0" borderId="15" xfId="0" applyFont="1" applyBorder="1" applyAlignment="1">
      <alignment horizontal="center" vertical="center" wrapText="1"/>
    </xf>
    <xf numFmtId="168" fontId="16" fillId="0" borderId="80" xfId="2" applyNumberFormat="1" applyFont="1" applyFill="1" applyBorder="1" applyAlignment="1">
      <alignment horizontal="right" vertical="center"/>
    </xf>
    <xf numFmtId="49" fontId="16" fillId="0" borderId="13" xfId="0" applyNumberFormat="1" applyFont="1" applyBorder="1" applyAlignment="1">
      <alignment horizontal="center" vertical="center"/>
    </xf>
    <xf numFmtId="0" fontId="17" fillId="0" borderId="12" xfId="0" applyFont="1" applyBorder="1" applyAlignment="1">
      <alignment vertical="center"/>
    </xf>
    <xf numFmtId="0" fontId="17" fillId="0" borderId="10" xfId="0" applyFont="1" applyBorder="1" applyAlignment="1">
      <alignment vertical="center"/>
    </xf>
    <xf numFmtId="0" fontId="17" fillId="0" borderId="9" xfId="0" applyFont="1" applyBorder="1" applyAlignment="1">
      <alignment vertical="center"/>
    </xf>
    <xf numFmtId="0" fontId="17" fillId="0" borderId="33" xfId="0" applyFont="1" applyBorder="1" applyAlignment="1">
      <alignment vertical="center"/>
    </xf>
    <xf numFmtId="0" fontId="26" fillId="3" borderId="21" xfId="0" applyFont="1" applyFill="1" applyBorder="1" applyAlignment="1">
      <alignment horizontal="center" vertical="center"/>
    </xf>
    <xf numFmtId="0" fontId="39" fillId="3" borderId="4" xfId="10" applyFont="1" applyFill="1" applyBorder="1" applyAlignment="1">
      <alignment horizontal="center" vertical="center"/>
    </xf>
    <xf numFmtId="0" fontId="26" fillId="3" borderId="11" xfId="0" applyFont="1" applyFill="1" applyBorder="1" applyAlignment="1">
      <alignment horizontal="center" vertical="center"/>
    </xf>
    <xf numFmtId="1" fontId="26" fillId="3" borderId="18" xfId="0" applyNumberFormat="1" applyFont="1" applyFill="1" applyBorder="1" applyAlignment="1">
      <alignment horizontal="center" vertical="center"/>
    </xf>
    <xf numFmtId="0" fontId="40" fillId="4" borderId="4" xfId="0" applyFont="1" applyFill="1" applyBorder="1" applyAlignment="1">
      <alignment horizontal="left" vertical="center" wrapText="1"/>
    </xf>
    <xf numFmtId="49" fontId="40" fillId="4" borderId="1" xfId="0" applyNumberFormat="1" applyFont="1" applyFill="1" applyBorder="1" applyAlignment="1">
      <alignment horizontal="center" vertical="center"/>
    </xf>
    <xf numFmtId="0" fontId="40" fillId="4" borderId="1" xfId="0" applyFont="1" applyFill="1" applyBorder="1" applyAlignment="1">
      <alignment horizontal="center" vertical="center"/>
    </xf>
    <xf numFmtId="1" fontId="40" fillId="4" borderId="22" xfId="0" applyNumberFormat="1" applyFont="1" applyFill="1" applyBorder="1" applyAlignment="1">
      <alignment horizontal="center" vertical="center"/>
    </xf>
    <xf numFmtId="0" fontId="41" fillId="4" borderId="4" xfId="0" applyFont="1" applyFill="1" applyBorder="1" applyAlignment="1">
      <alignment horizontal="left" vertical="center" wrapText="1"/>
    </xf>
    <xf numFmtId="49" fontId="41" fillId="4" borderId="1" xfId="0" applyNumberFormat="1" applyFont="1" applyFill="1" applyBorder="1" applyAlignment="1">
      <alignment horizontal="center" vertical="center"/>
    </xf>
    <xf numFmtId="0" fontId="41" fillId="4" borderId="1" xfId="0" applyFont="1" applyFill="1" applyBorder="1" applyAlignment="1">
      <alignment horizontal="center" vertical="center"/>
    </xf>
    <xf numFmtId="1" fontId="41" fillId="4" borderId="22" xfId="0" applyNumberFormat="1" applyFont="1" applyFill="1" applyBorder="1" applyAlignment="1">
      <alignment horizontal="center" vertical="center"/>
    </xf>
    <xf numFmtId="170" fontId="41" fillId="4" borderId="1" xfId="0" applyNumberFormat="1" applyFont="1" applyFill="1" applyBorder="1" applyAlignment="1">
      <alignment horizontal="center" vertical="center" wrapText="1"/>
    </xf>
    <xf numFmtId="1" fontId="41" fillId="4" borderId="22" xfId="0" applyNumberFormat="1" applyFont="1" applyFill="1" applyBorder="1" applyAlignment="1">
      <alignment horizontal="center" vertical="center" wrapText="1"/>
    </xf>
    <xf numFmtId="1" fontId="41" fillId="5" borderId="22" xfId="0" applyNumberFormat="1" applyFont="1" applyFill="1" applyBorder="1" applyAlignment="1">
      <alignment horizontal="center" vertical="center"/>
    </xf>
    <xf numFmtId="1" fontId="44" fillId="4" borderId="22" xfId="0" applyNumberFormat="1" applyFont="1" applyFill="1" applyBorder="1" applyAlignment="1">
      <alignment horizontal="center" vertical="center" wrapText="1"/>
    </xf>
    <xf numFmtId="49" fontId="40" fillId="4" borderId="21" xfId="0" applyNumberFormat="1" applyFont="1" applyFill="1" applyBorder="1" applyAlignment="1">
      <alignment horizontal="center" vertical="center"/>
    </xf>
    <xf numFmtId="49" fontId="40" fillId="4" borderId="2" xfId="0" applyNumberFormat="1" applyFont="1" applyFill="1" applyBorder="1" applyAlignment="1">
      <alignment horizontal="left" vertical="center"/>
    </xf>
    <xf numFmtId="0" fontId="43" fillId="4" borderId="4" xfId="0" applyFont="1" applyFill="1" applyBorder="1" applyAlignment="1">
      <alignment horizontal="left" vertical="center" wrapText="1"/>
    </xf>
    <xf numFmtId="49" fontId="43" fillId="4" borderId="1" xfId="0" applyNumberFormat="1" applyFont="1" applyFill="1" applyBorder="1" applyAlignment="1">
      <alignment horizontal="center" vertical="center"/>
    </xf>
    <xf numFmtId="0" fontId="43" fillId="4" borderId="1" xfId="0" applyFont="1" applyFill="1" applyBorder="1" applyAlignment="1">
      <alignment horizontal="center" vertical="center"/>
    </xf>
    <xf numFmtId="1" fontId="43" fillId="4" borderId="22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3" fontId="6" fillId="0" borderId="7" xfId="0" applyNumberFormat="1" applyFont="1" applyBorder="1" applyAlignment="1">
      <alignment horizontal="center" vertical="center"/>
    </xf>
    <xf numFmtId="3" fontId="3" fillId="0" borderId="1" xfId="2" applyNumberFormat="1" applyFont="1" applyFill="1" applyBorder="1" applyAlignment="1">
      <alignment horizontal="center" vertical="center" wrapText="1"/>
    </xf>
    <xf numFmtId="3" fontId="6" fillId="0" borderId="7" xfId="2" applyNumberFormat="1" applyFont="1" applyFill="1" applyBorder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4" fillId="0" borderId="40" xfId="0" applyNumberFormat="1" applyFont="1" applyBorder="1" applyAlignment="1">
      <alignment horizontal="center" vertical="center"/>
    </xf>
    <xf numFmtId="172" fontId="5" fillId="0" borderId="0" xfId="1" applyNumberFormat="1" applyFont="1" applyFill="1" applyAlignment="1">
      <alignment horizontal="center" vertical="center"/>
    </xf>
    <xf numFmtId="172" fontId="5" fillId="0" borderId="0" xfId="0" applyNumberFormat="1" applyFont="1" applyAlignment="1">
      <alignment horizontal="center" vertical="center"/>
    </xf>
    <xf numFmtId="0" fontId="26" fillId="6" borderId="1" xfId="0" applyFont="1" applyFill="1" applyBorder="1" applyAlignment="1">
      <alignment horizontal="center" vertical="center"/>
    </xf>
    <xf numFmtId="1" fontId="26" fillId="6" borderId="22" xfId="0" applyNumberFormat="1" applyFont="1" applyFill="1" applyBorder="1" applyAlignment="1">
      <alignment horizontal="center" vertical="center"/>
    </xf>
    <xf numFmtId="1" fontId="26" fillId="0" borderId="22" xfId="0" applyNumberFormat="1" applyFont="1" applyBorder="1" applyAlignment="1">
      <alignment horizontal="center" vertical="center" wrapText="1"/>
    </xf>
    <xf numFmtId="1" fontId="45" fillId="0" borderId="22" xfId="0" applyNumberFormat="1" applyFont="1" applyBorder="1" applyAlignment="1">
      <alignment horizontal="center" vertical="center"/>
    </xf>
    <xf numFmtId="1" fontId="45" fillId="0" borderId="22" xfId="0" applyNumberFormat="1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49" fontId="6" fillId="0" borderId="42" xfId="0" applyNumberFormat="1" applyFont="1" applyBorder="1" applyAlignment="1">
      <alignment horizontal="center" vertical="center"/>
    </xf>
    <xf numFmtId="49" fontId="6" fillId="0" borderId="43" xfId="0" applyNumberFormat="1" applyFont="1" applyBorder="1" applyAlignment="1">
      <alignment horizontal="center" vertical="center"/>
    </xf>
    <xf numFmtId="49" fontId="6" fillId="0" borderId="44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49" fontId="17" fillId="0" borderId="42" xfId="0" applyNumberFormat="1" applyFont="1" applyBorder="1" applyAlignment="1">
      <alignment horizontal="center" vertical="center"/>
    </xf>
    <xf numFmtId="49" fontId="17" fillId="0" borderId="43" xfId="0" applyNumberFormat="1" applyFont="1" applyBorder="1" applyAlignment="1">
      <alignment horizontal="center" vertical="center"/>
    </xf>
    <xf numFmtId="49" fontId="17" fillId="0" borderId="44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18" xfId="3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8" fillId="0" borderId="21" xfId="3" applyFont="1" applyBorder="1" applyAlignment="1">
      <alignment horizontal="center" vertical="center"/>
    </xf>
    <xf numFmtId="0" fontId="18" fillId="0" borderId="1" xfId="3" applyFont="1" applyBorder="1" applyAlignment="1">
      <alignment horizontal="center" vertical="center"/>
    </xf>
    <xf numFmtId="0" fontId="18" fillId="0" borderId="11" xfId="3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49" fontId="18" fillId="0" borderId="34" xfId="3" applyNumberFormat="1" applyFont="1" applyBorder="1" applyAlignment="1">
      <alignment horizontal="center" vertical="center"/>
    </xf>
    <xf numFmtId="49" fontId="18" fillId="0" borderId="35" xfId="3" applyNumberFormat="1" applyFont="1" applyBorder="1" applyAlignment="1">
      <alignment horizontal="center" vertical="center"/>
    </xf>
    <xf numFmtId="49" fontId="18" fillId="0" borderId="36" xfId="3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31" xfId="3" applyFont="1" applyBorder="1" applyAlignment="1">
      <alignment horizontal="center" vertical="center" wrapText="1"/>
    </xf>
    <xf numFmtId="0" fontId="18" fillId="0" borderId="30" xfId="3" applyFont="1" applyBorder="1" applyAlignment="1">
      <alignment horizontal="center" vertical="center" wrapText="1"/>
    </xf>
    <xf numFmtId="167" fontId="18" fillId="0" borderId="12" xfId="3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18" fillId="0" borderId="17" xfId="3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4" xfId="3" applyFont="1" applyBorder="1" applyAlignment="1">
      <alignment horizontal="center" vertical="center" wrapText="1"/>
    </xf>
    <xf numFmtId="0" fontId="18" fillId="0" borderId="15" xfId="3" applyFont="1" applyBorder="1" applyAlignment="1">
      <alignment horizontal="center" vertical="center" wrapText="1"/>
    </xf>
    <xf numFmtId="0" fontId="18" fillId="0" borderId="16" xfId="3" applyFont="1" applyBorder="1" applyAlignment="1">
      <alignment horizontal="center" vertical="center" wrapText="1"/>
    </xf>
    <xf numFmtId="0" fontId="18" fillId="0" borderId="24" xfId="3" applyFont="1" applyBorder="1" applyAlignment="1">
      <alignment horizontal="center" vertical="center" wrapText="1"/>
    </xf>
    <xf numFmtId="0" fontId="18" fillId="0" borderId="25" xfId="3" applyFont="1" applyBorder="1" applyAlignment="1">
      <alignment horizontal="center" vertical="center" wrapText="1"/>
    </xf>
    <xf numFmtId="0" fontId="18" fillId="0" borderId="26" xfId="3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18" fillId="0" borderId="12" xfId="3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8" fillId="0" borderId="27" xfId="4" applyFont="1" applyBorder="1" applyAlignment="1">
      <alignment horizontal="center" vertical="center"/>
    </xf>
    <xf numFmtId="0" fontId="18" fillId="0" borderId="0" xfId="4" applyFont="1" applyAlignment="1">
      <alignment horizontal="center" vertical="center"/>
    </xf>
    <xf numFmtId="0" fontId="16" fillId="0" borderId="45" xfId="4" applyFont="1" applyBorder="1" applyAlignment="1">
      <alignment horizontal="left" vertical="center"/>
    </xf>
    <xf numFmtId="0" fontId="16" fillId="0" borderId="57" xfId="4" applyFont="1" applyBorder="1" applyAlignment="1">
      <alignment horizontal="left" vertical="center"/>
    </xf>
    <xf numFmtId="0" fontId="16" fillId="0" borderId="29" xfId="4" applyFont="1" applyBorder="1" applyAlignment="1">
      <alignment horizontal="left" vertical="center"/>
    </xf>
    <xf numFmtId="0" fontId="16" fillId="0" borderId="7" xfId="4" applyFont="1" applyBorder="1" applyAlignment="1">
      <alignment horizontal="left" vertical="center"/>
    </xf>
    <xf numFmtId="0" fontId="16" fillId="0" borderId="58" xfId="4" applyFont="1" applyBorder="1" applyAlignment="1">
      <alignment horizontal="center" vertical="center"/>
    </xf>
    <xf numFmtId="0" fontId="16" fillId="0" borderId="56" xfId="4" applyFont="1" applyBorder="1" applyAlignment="1">
      <alignment horizontal="center" vertical="center"/>
    </xf>
    <xf numFmtId="0" fontId="30" fillId="0" borderId="58" xfId="4" applyFont="1" applyBorder="1" applyAlignment="1">
      <alignment horizontal="center" vertical="center"/>
    </xf>
    <xf numFmtId="0" fontId="30" fillId="0" borderId="56" xfId="4" applyFont="1" applyBorder="1" applyAlignment="1">
      <alignment horizontal="center" vertical="center"/>
    </xf>
    <xf numFmtId="0" fontId="16" fillId="0" borderId="45" xfId="4" applyFont="1" applyBorder="1" applyAlignment="1">
      <alignment horizontal="left" vertical="center" wrapText="1"/>
    </xf>
    <xf numFmtId="0" fontId="16" fillId="0" borderId="57" xfId="4" applyFont="1" applyBorder="1" applyAlignment="1">
      <alignment horizontal="left" vertical="center" wrapText="1"/>
    </xf>
    <xf numFmtId="0" fontId="16" fillId="0" borderId="29" xfId="4" applyFont="1" applyBorder="1" applyAlignment="1">
      <alignment horizontal="left" vertical="center" wrapText="1"/>
    </xf>
    <xf numFmtId="0" fontId="16" fillId="0" borderId="7" xfId="4" applyFont="1" applyBorder="1" applyAlignment="1">
      <alignment horizontal="left" vertical="center" wrapText="1"/>
    </xf>
    <xf numFmtId="0" fontId="30" fillId="0" borderId="45" xfId="4" applyFont="1" applyBorder="1" applyAlignment="1">
      <alignment horizontal="center" vertical="center"/>
    </xf>
    <xf numFmtId="0" fontId="30" fillId="0" borderId="29" xfId="4" applyFont="1" applyBorder="1" applyAlignment="1">
      <alignment horizontal="center" vertical="center"/>
    </xf>
    <xf numFmtId="0" fontId="16" fillId="0" borderId="45" xfId="4" applyFont="1" applyBorder="1" applyAlignment="1">
      <alignment horizontal="center" vertical="center"/>
    </xf>
    <xf numFmtId="0" fontId="16" fillId="0" borderId="57" xfId="4" applyFont="1" applyBorder="1" applyAlignment="1">
      <alignment horizontal="center" vertical="center"/>
    </xf>
    <xf numFmtId="0" fontId="16" fillId="0" borderId="29" xfId="4" applyFont="1" applyBorder="1" applyAlignment="1">
      <alignment horizontal="center" vertical="center"/>
    </xf>
    <xf numFmtId="0" fontId="16" fillId="0" borderId="7" xfId="4" applyFont="1" applyBorder="1" applyAlignment="1">
      <alignment horizontal="center" vertical="center"/>
    </xf>
    <xf numFmtId="0" fontId="16" fillId="0" borderId="45" xfId="4" applyFont="1" applyBorder="1" applyAlignment="1">
      <alignment horizontal="center" vertical="center" wrapText="1"/>
    </xf>
    <xf numFmtId="0" fontId="16" fillId="0" borderId="57" xfId="4" applyFont="1" applyBorder="1" applyAlignment="1">
      <alignment horizontal="center" vertical="center" wrapText="1"/>
    </xf>
    <xf numFmtId="0" fontId="16" fillId="0" borderId="29" xfId="4" applyFont="1" applyBorder="1" applyAlignment="1">
      <alignment horizontal="center" vertical="center" wrapText="1"/>
    </xf>
    <xf numFmtId="0" fontId="16" fillId="0" borderId="7" xfId="4" applyFont="1" applyBorder="1" applyAlignment="1">
      <alignment horizontal="center" vertical="center" wrapText="1"/>
    </xf>
    <xf numFmtId="0" fontId="16" fillId="0" borderId="27" xfId="4" applyFont="1" applyBorder="1" applyAlignment="1">
      <alignment horizontal="left" vertical="center" wrapText="1"/>
    </xf>
    <xf numFmtId="0" fontId="16" fillId="0" borderId="0" xfId="4" applyFont="1" applyAlignment="1">
      <alignment horizontal="left" vertical="center" wrapText="1"/>
    </xf>
    <xf numFmtId="0" fontId="16" fillId="0" borderId="54" xfId="4" applyFont="1" applyBorder="1" applyAlignment="1">
      <alignment horizontal="center" vertical="center"/>
    </xf>
    <xf numFmtId="0" fontId="30" fillId="0" borderId="27" xfId="4" applyFont="1" applyBorder="1" applyAlignment="1">
      <alignment horizontal="center" vertical="center"/>
    </xf>
    <xf numFmtId="49" fontId="6" fillId="0" borderId="79" xfId="0" applyNumberFormat="1" applyFont="1" applyBorder="1" applyAlignment="1">
      <alignment horizontal="center" vertical="center"/>
    </xf>
    <xf numFmtId="1" fontId="4" fillId="0" borderId="18" xfId="0" applyNumberFormat="1" applyFont="1" applyBorder="1" applyAlignment="1">
      <alignment horizontal="center" vertical="center" wrapText="1"/>
    </xf>
    <xf numFmtId="1" fontId="4" fillId="0" borderId="33" xfId="0" applyNumberFormat="1" applyFont="1" applyBorder="1" applyAlignment="1">
      <alignment horizontal="center" vertical="center" wrapText="1"/>
    </xf>
    <xf numFmtId="1" fontId="4" fillId="0" borderId="20" xfId="0" applyNumberFormat="1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1" fontId="18" fillId="0" borderId="18" xfId="0" applyNumberFormat="1" applyFont="1" applyBorder="1" applyAlignment="1">
      <alignment horizontal="center" vertical="center" wrapText="1"/>
    </xf>
    <xf numFmtId="1" fontId="18" fillId="0" borderId="33" xfId="0" applyNumberFormat="1" applyFont="1" applyBorder="1" applyAlignment="1">
      <alignment horizontal="center" vertical="center" wrapText="1"/>
    </xf>
    <xf numFmtId="1" fontId="18" fillId="0" borderId="20" xfId="0" applyNumberFormat="1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33" fillId="0" borderId="2" xfId="10" applyFont="1" applyBorder="1" applyAlignment="1">
      <alignment horizontal="left" vertical="center"/>
    </xf>
    <xf numFmtId="0" fontId="33" fillId="0" borderId="4" xfId="10" applyFont="1" applyBorder="1" applyAlignment="1">
      <alignment horizontal="left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78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38" fillId="0" borderId="2" xfId="10" applyFont="1" applyBorder="1" applyAlignment="1">
      <alignment horizontal="left" vertical="center"/>
    </xf>
    <xf numFmtId="0" fontId="38" fillId="0" borderId="4" xfId="10" applyFont="1" applyBorder="1" applyAlignment="1">
      <alignment horizontal="left" vertical="center"/>
    </xf>
    <xf numFmtId="0" fontId="26" fillId="3" borderId="2" xfId="10" applyFont="1" applyFill="1" applyBorder="1" applyAlignment="1">
      <alignment horizontal="left" vertical="center"/>
    </xf>
    <xf numFmtId="0" fontId="26" fillId="3" borderId="4" xfId="10" applyFont="1" applyFill="1" applyBorder="1" applyAlignment="1">
      <alignment horizontal="left" vertical="center"/>
    </xf>
  </cellXfs>
  <cellStyles count="13">
    <cellStyle name="Currency 2" xfId="5" xr:uid="{00000000-0005-0000-0000-000002000000}"/>
    <cellStyle name="Milliers" xfId="1" builtinId="3"/>
    <cellStyle name="Milliers 2" xfId="7" xr:uid="{56543614-53B5-4DB0-B762-A1BDD2902891}"/>
    <cellStyle name="Milliers_Bordereau Génie Civil Bakel_corrigé_ben180508" xfId="9" xr:uid="{D17F3DF7-0302-44F4-9615-D8D0C18AE936}"/>
    <cellStyle name="Monétaire" xfId="2" builtinId="4"/>
    <cellStyle name="Normal" xfId="0" builtinId="0"/>
    <cellStyle name="Normal 11" xfId="12" xr:uid="{525B7806-25FC-474A-AFEB-503E841CF9FA}"/>
    <cellStyle name="Normal 2" xfId="10" xr:uid="{83D6460A-DC6A-4464-8321-AB9012E64D53}"/>
    <cellStyle name="Normal 2 2 2" xfId="4" xr:uid="{00000000-0005-0000-0000-000004000000}"/>
    <cellStyle name="Normal 7" xfId="3" xr:uid="{00000000-0005-0000-0000-000005000000}"/>
    <cellStyle name="Normal 87" xfId="11" xr:uid="{346D2CA7-403B-438C-96A0-A5EB46863B4C}"/>
    <cellStyle name="Normale 2" xfId="6" xr:uid="{5B4FAC98-9E9F-4885-8A23-E14BB00400A5}"/>
    <cellStyle name="Pourcentage 2" xfId="8" xr:uid="{79BDEAAA-FB72-4E7F-AE0F-F8B0B69754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87</xdr:row>
      <xdr:rowOff>114300</xdr:rowOff>
    </xdr:from>
    <xdr:to>
      <xdr:col>10</xdr:col>
      <xdr:colOff>942975</xdr:colOff>
      <xdr:row>98</xdr:row>
      <xdr:rowOff>180975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695DB22B-D378-4EF0-B851-27E91EF7E529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2020550" y="17556480"/>
          <a:ext cx="3095625" cy="21621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27037"/>
            </a:avLst>
          </a:prstTxWarp>
        </a:bodyPr>
        <a:lstStyle/>
        <a:p>
          <a:pPr algn="ctr" rtl="0">
            <a:buNone/>
          </a:pPr>
          <a:endParaRPr lang="fr-FR" sz="3600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 Black"/>
          </a:endParaRPr>
        </a:p>
      </xdr:txBody>
    </xdr:sp>
    <xdr:clientData/>
  </xdr:twoCellAnchor>
  <xdr:twoCellAnchor>
    <xdr:from>
      <xdr:col>8</xdr:col>
      <xdr:colOff>152400</xdr:colOff>
      <xdr:row>141</xdr:row>
      <xdr:rowOff>0</xdr:rowOff>
    </xdr:from>
    <xdr:to>
      <xdr:col>10</xdr:col>
      <xdr:colOff>962025</xdr:colOff>
      <xdr:row>151</xdr:row>
      <xdr:rowOff>219075</xdr:rowOff>
    </xdr:to>
    <xdr:sp macro="" textlink="">
      <xdr:nvSpPr>
        <xdr:cNvPr id="3" name="WordArt 3">
          <a:extLst>
            <a:ext uri="{FF2B5EF4-FFF2-40B4-BE49-F238E27FC236}">
              <a16:creationId xmlns:a16="http://schemas.microsoft.com/office/drawing/2014/main" id="{F7966B40-3B81-4A26-8091-9EB3F3B5D994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2039600" y="27820620"/>
          <a:ext cx="3095625" cy="215455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27037"/>
            </a:avLst>
          </a:prstTxWarp>
        </a:bodyPr>
        <a:lstStyle/>
        <a:p>
          <a:pPr algn="ctr" rtl="0">
            <a:buNone/>
          </a:pPr>
          <a:endParaRPr lang="fr-FR" sz="3600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Arial Black"/>
          </a:endParaRPr>
        </a:p>
      </xdr:txBody>
    </xdr:sp>
    <xdr:clientData/>
  </xdr:twoCellAnchor>
  <xdr:twoCellAnchor>
    <xdr:from>
      <xdr:col>15</xdr:col>
      <xdr:colOff>0</xdr:colOff>
      <xdr:row>20</xdr:row>
      <xdr:rowOff>0</xdr:rowOff>
    </xdr:from>
    <xdr:to>
      <xdr:col>15</xdr:col>
      <xdr:colOff>0</xdr:colOff>
      <xdr:row>31</xdr:row>
      <xdr:rowOff>66675</xdr:rowOff>
    </xdr:to>
    <xdr:sp macro="" textlink="">
      <xdr:nvSpPr>
        <xdr:cNvPr id="4" name="WordArt 5">
          <a:extLst>
            <a:ext uri="{FF2B5EF4-FFF2-40B4-BE49-F238E27FC236}">
              <a16:creationId xmlns:a16="http://schemas.microsoft.com/office/drawing/2014/main" id="{6A1D2BF7-0AB5-493F-A5A6-99B0B4CA1B3F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2037040" y="4556760"/>
          <a:ext cx="0" cy="21621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27037"/>
            </a:avLst>
          </a:prstTxWarp>
        </a:bodyPr>
        <a:lstStyle/>
        <a:p>
          <a:pPr algn="ctr" rtl="0">
            <a:buNone/>
          </a:pPr>
          <a:r>
            <a:rPr lang="fr-FR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TRANSPORT</a:t>
          </a:r>
        </a:p>
        <a:p>
          <a:pPr algn="ctr" rtl="0">
            <a:buNone/>
          </a:pPr>
          <a:r>
            <a:rPr lang="fr-FR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INCLUS </a:t>
          </a:r>
        </a:p>
      </xdr:txBody>
    </xdr:sp>
    <xdr:clientData/>
  </xdr:twoCellAnchor>
  <xdr:twoCellAnchor>
    <xdr:from>
      <xdr:col>15</xdr:col>
      <xdr:colOff>0</xdr:colOff>
      <xdr:row>87</xdr:row>
      <xdr:rowOff>114300</xdr:rowOff>
    </xdr:from>
    <xdr:to>
      <xdr:col>15</xdr:col>
      <xdr:colOff>0</xdr:colOff>
      <xdr:row>98</xdr:row>
      <xdr:rowOff>180975</xdr:rowOff>
    </xdr:to>
    <xdr:sp macro="" textlink="">
      <xdr:nvSpPr>
        <xdr:cNvPr id="5" name="WordArt 6">
          <a:extLst>
            <a:ext uri="{FF2B5EF4-FFF2-40B4-BE49-F238E27FC236}">
              <a16:creationId xmlns:a16="http://schemas.microsoft.com/office/drawing/2014/main" id="{AEDB6FFE-F50D-4B49-BDD5-CEDDC642E216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2037040" y="17556480"/>
          <a:ext cx="0" cy="21621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27037"/>
            </a:avLst>
          </a:prstTxWarp>
        </a:bodyPr>
        <a:lstStyle/>
        <a:p>
          <a:pPr algn="ctr" rtl="0">
            <a:buNone/>
          </a:pPr>
          <a:r>
            <a:rPr lang="fr-FR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TRANSPORT</a:t>
          </a:r>
        </a:p>
        <a:p>
          <a:pPr algn="ctr" rtl="0">
            <a:buNone/>
          </a:pPr>
          <a:r>
            <a:rPr lang="fr-FR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INCLUS </a:t>
          </a:r>
        </a:p>
      </xdr:txBody>
    </xdr:sp>
    <xdr:clientData/>
  </xdr:twoCellAnchor>
  <xdr:twoCellAnchor>
    <xdr:from>
      <xdr:col>15</xdr:col>
      <xdr:colOff>0</xdr:colOff>
      <xdr:row>141</xdr:row>
      <xdr:rowOff>0</xdr:rowOff>
    </xdr:from>
    <xdr:to>
      <xdr:col>15</xdr:col>
      <xdr:colOff>0</xdr:colOff>
      <xdr:row>151</xdr:row>
      <xdr:rowOff>219075</xdr:rowOff>
    </xdr:to>
    <xdr:sp macro="" textlink="">
      <xdr:nvSpPr>
        <xdr:cNvPr id="6" name="WordArt 7">
          <a:extLst>
            <a:ext uri="{FF2B5EF4-FFF2-40B4-BE49-F238E27FC236}">
              <a16:creationId xmlns:a16="http://schemas.microsoft.com/office/drawing/2014/main" id="{AC72D696-82B5-4CA3-B3BA-FFD73A3D3A73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2037040" y="27820620"/>
          <a:ext cx="0" cy="215455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27037"/>
            </a:avLst>
          </a:prstTxWarp>
        </a:bodyPr>
        <a:lstStyle/>
        <a:p>
          <a:pPr algn="ctr" rtl="0">
            <a:buNone/>
          </a:pPr>
          <a:r>
            <a:rPr lang="fr-FR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TRANSPORT</a:t>
          </a:r>
        </a:p>
        <a:p>
          <a:pPr algn="ctr" rtl="0">
            <a:buNone/>
          </a:pPr>
          <a:r>
            <a:rPr lang="fr-FR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INCLUS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A169F-14CD-4650-82BF-876B3F6AEFD8}">
  <dimension ref="A1:E17"/>
  <sheetViews>
    <sheetView showZeros="0" workbookViewId="0">
      <selection activeCell="H13" sqref="H13"/>
    </sheetView>
  </sheetViews>
  <sheetFormatPr baseColWidth="10" defaultRowHeight="14.75" x14ac:dyDescent="0.75"/>
  <cols>
    <col min="1" max="1" width="23.90625" bestFit="1" customWidth="1"/>
    <col min="3" max="3" width="14.54296875" bestFit="1" customWidth="1"/>
    <col min="4" max="4" width="19.08984375" bestFit="1" customWidth="1"/>
    <col min="5" max="5" width="21.453125" bestFit="1" customWidth="1"/>
  </cols>
  <sheetData>
    <row r="1" spans="1:5" ht="16" x14ac:dyDescent="0.8">
      <c r="A1" s="148"/>
      <c r="B1" s="149" t="s">
        <v>1057</v>
      </c>
      <c r="C1" s="149" t="s">
        <v>1076</v>
      </c>
      <c r="D1" s="149" t="s">
        <v>1074</v>
      </c>
      <c r="E1" s="149" t="s">
        <v>1075</v>
      </c>
    </row>
    <row r="2" spans="1:5" ht="16" x14ac:dyDescent="0.8">
      <c r="A2" s="150" t="s">
        <v>1063</v>
      </c>
      <c r="B2" s="151"/>
      <c r="C2" s="151"/>
      <c r="D2" s="151"/>
      <c r="E2" s="151"/>
    </row>
    <row r="3" spans="1:5" ht="16" x14ac:dyDescent="0.8">
      <c r="A3" s="148" t="s">
        <v>1058</v>
      </c>
      <c r="B3" s="148">
        <v>1</v>
      </c>
      <c r="C3" s="236">
        <f>'01-Tintane'!U261</f>
        <v>0</v>
      </c>
      <c r="D3" s="236">
        <f>'01-Tintane'!V261</f>
        <v>0</v>
      </c>
      <c r="E3" s="236">
        <f>'01-Tintane'!W261</f>
        <v>0</v>
      </c>
    </row>
    <row r="4" spans="1:5" ht="16" x14ac:dyDescent="0.8">
      <c r="A4" s="148" t="s">
        <v>1059</v>
      </c>
      <c r="B4" s="148">
        <v>1</v>
      </c>
      <c r="C4" s="236">
        <f>'06-Batiment de service Type'!T172</f>
        <v>0</v>
      </c>
      <c r="D4" s="236">
        <f>'06-Batiment de service Type'!U172</f>
        <v>0</v>
      </c>
      <c r="E4" s="236">
        <f>'06-Batiment de service Type'!V172</f>
        <v>0</v>
      </c>
    </row>
    <row r="5" spans="1:5" ht="16" x14ac:dyDescent="0.8">
      <c r="A5" s="148" t="s">
        <v>1060</v>
      </c>
      <c r="B5" s="148">
        <v>1</v>
      </c>
      <c r="C5" s="236">
        <f>'05-Guérite Type'!T73</f>
        <v>0</v>
      </c>
      <c r="D5" s="236">
        <f>'05-Guérite Type'!U73</f>
        <v>0</v>
      </c>
      <c r="E5" s="236">
        <f>'05-Guérite Type'!V73</f>
        <v>0</v>
      </c>
    </row>
    <row r="6" spans="1:5" ht="16" x14ac:dyDescent="0.8">
      <c r="A6" s="148" t="s">
        <v>1061</v>
      </c>
      <c r="B6" s="682">
        <v>4</v>
      </c>
      <c r="C6" s="236">
        <f>'04- Logement Type'!T102*B6</f>
        <v>0</v>
      </c>
      <c r="D6" s="236">
        <f>'04- Logement Type'!V102*B6</f>
        <v>0</v>
      </c>
      <c r="E6" s="236">
        <f>'04- Logement Type'!V102*B6</f>
        <v>0</v>
      </c>
    </row>
    <row r="7" spans="1:5" ht="16" x14ac:dyDescent="0.8">
      <c r="A7" s="150" t="s">
        <v>1064</v>
      </c>
      <c r="B7" s="151"/>
      <c r="C7" s="151"/>
      <c r="D7" s="151"/>
      <c r="E7" s="151"/>
    </row>
    <row r="8" spans="1:5" ht="16" x14ac:dyDescent="0.8">
      <c r="A8" s="148" t="s">
        <v>1058</v>
      </c>
      <c r="B8" s="148">
        <v>1</v>
      </c>
      <c r="C8" s="148">
        <f>'02-Kiffa'!T280</f>
        <v>0</v>
      </c>
      <c r="D8" s="236">
        <f>'02-Kiffa'!U280</f>
        <v>0</v>
      </c>
      <c r="E8" s="236">
        <f>'02-Kiffa'!V280</f>
        <v>0</v>
      </c>
    </row>
    <row r="9" spans="1:5" ht="16" x14ac:dyDescent="0.8">
      <c r="A9" s="148" t="s">
        <v>1059</v>
      </c>
      <c r="B9" s="148">
        <v>1</v>
      </c>
      <c r="C9" s="236">
        <f>'06-Batiment de service Type'!T172</f>
        <v>0</v>
      </c>
      <c r="D9" s="236">
        <f>D4</f>
        <v>0</v>
      </c>
      <c r="E9" s="236">
        <f>E4</f>
        <v>0</v>
      </c>
    </row>
    <row r="10" spans="1:5" ht="16" x14ac:dyDescent="0.8">
      <c r="A10" s="148" t="s">
        <v>1060</v>
      </c>
      <c r="B10" s="148">
        <v>1</v>
      </c>
      <c r="C10" s="236">
        <f>'05-Guérite Type'!T73</f>
        <v>0</v>
      </c>
      <c r="D10" s="236">
        <f t="shared" ref="D10" si="0">D5</f>
        <v>0</v>
      </c>
      <c r="E10" s="236">
        <f>E5</f>
        <v>0</v>
      </c>
    </row>
    <row r="11" spans="1:5" ht="16" x14ac:dyDescent="0.8">
      <c r="A11" s="148" t="s">
        <v>1061</v>
      </c>
      <c r="B11" s="682">
        <v>4</v>
      </c>
      <c r="C11" s="236">
        <f>'04- Logement Type'!T102*B11</f>
        <v>0</v>
      </c>
      <c r="D11" s="236">
        <f>D6*B11</f>
        <v>0</v>
      </c>
      <c r="E11" s="236">
        <f>E6*B11</f>
        <v>0</v>
      </c>
    </row>
    <row r="12" spans="1:5" ht="16" x14ac:dyDescent="0.8">
      <c r="A12" s="681" t="s">
        <v>1324</v>
      </c>
      <c r="B12" s="151"/>
      <c r="C12" s="151"/>
      <c r="D12" s="151"/>
      <c r="E12" s="151"/>
    </row>
    <row r="13" spans="1:5" ht="16" x14ac:dyDescent="0.8">
      <c r="A13" s="682" t="s">
        <v>1058</v>
      </c>
      <c r="B13" s="682">
        <v>1</v>
      </c>
      <c r="C13" s="236">
        <f>'03-Yélimané'!T269</f>
        <v>0</v>
      </c>
      <c r="D13" s="236">
        <f>'03-Yélimané'!U269</f>
        <v>0</v>
      </c>
      <c r="E13" s="236">
        <f>'03-Yélimané'!V269</f>
        <v>0</v>
      </c>
    </row>
    <row r="14" spans="1:5" ht="16" x14ac:dyDescent="0.8">
      <c r="A14" s="682" t="s">
        <v>1059</v>
      </c>
      <c r="B14" s="682">
        <v>1</v>
      </c>
      <c r="C14" s="236">
        <f>'06-Batiment de service Type'!T172</f>
        <v>0</v>
      </c>
      <c r="D14" s="236">
        <f>D4</f>
        <v>0</v>
      </c>
      <c r="E14" s="236">
        <f>E4</f>
        <v>0</v>
      </c>
    </row>
    <row r="15" spans="1:5" ht="16" x14ac:dyDescent="0.8">
      <c r="A15" s="682" t="s">
        <v>1060</v>
      </c>
      <c r="B15" s="682">
        <v>1</v>
      </c>
      <c r="C15" s="236">
        <f>'05-Guérite Type'!T73</f>
        <v>0</v>
      </c>
      <c r="D15" s="236">
        <f>D5</f>
        <v>0</v>
      </c>
      <c r="E15" s="236">
        <f>E5</f>
        <v>0</v>
      </c>
    </row>
    <row r="16" spans="1:5" ht="16" x14ac:dyDescent="0.8">
      <c r="A16" s="682" t="s">
        <v>1061</v>
      </c>
      <c r="B16" s="682">
        <v>4</v>
      </c>
      <c r="C16" s="236">
        <f>'04- Logement Type'!T102*B16</f>
        <v>0</v>
      </c>
      <c r="D16" s="236">
        <f>D6*B16</f>
        <v>0</v>
      </c>
      <c r="E16" s="236">
        <f>E6*B16</f>
        <v>0</v>
      </c>
    </row>
    <row r="17" spans="1:5" ht="16" x14ac:dyDescent="0.8">
      <c r="A17" s="150" t="s">
        <v>1062</v>
      </c>
      <c r="B17" s="151"/>
      <c r="C17" s="151">
        <f>SUM(C3:C16)</f>
        <v>0</v>
      </c>
      <c r="D17" s="151">
        <f>+SUM(D3:D16)</f>
        <v>0</v>
      </c>
      <c r="E17" s="151">
        <f>+SUM(E3:E16)</f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  <pageSetUpPr fitToPage="1"/>
  </sheetPr>
  <dimension ref="A2:BS273"/>
  <sheetViews>
    <sheetView showZeros="0" zoomScale="77" zoomScaleNormal="77" zoomScaleSheetLayoutView="55" workbookViewId="0">
      <pane xSplit="5" ySplit="1" topLeftCell="F2" activePane="bottomRight" state="frozen"/>
      <selection activeCell="Q269" sqref="Q269:Q271"/>
      <selection pane="topRight" activeCell="Q269" sqref="Q269:Q271"/>
      <selection pane="bottomLeft" activeCell="Q269" sqref="Q269:Q271"/>
      <selection pane="bottomRight" activeCell="I6" sqref="I6"/>
    </sheetView>
  </sheetViews>
  <sheetFormatPr baseColWidth="10" defaultColWidth="9.1796875" defaultRowHeight="16" x14ac:dyDescent="0.75"/>
  <cols>
    <col min="1" max="1" width="8.81640625" style="13" customWidth="1"/>
    <col min="2" max="2" width="3.1796875" style="13" customWidth="1"/>
    <col min="3" max="3" width="48.453125" style="13" customWidth="1"/>
    <col min="4" max="4" width="41.36328125" style="13" bestFit="1" customWidth="1"/>
    <col min="5" max="5" width="5.453125" style="13" customWidth="1"/>
    <col min="6" max="6" width="7.1796875" style="13" customWidth="1"/>
    <col min="7" max="9" width="15.81640625" style="13" customWidth="1"/>
    <col min="10" max="10" width="20.1796875" style="13" customWidth="1"/>
    <col min="11" max="11" width="20.54296875" style="13" customWidth="1"/>
    <col min="12" max="13" width="15.81640625" style="13" customWidth="1"/>
    <col min="14" max="14" width="18.81640625" style="13" customWidth="1"/>
    <col min="15" max="15" width="29.453125" style="13" customWidth="1"/>
    <col min="16" max="17" width="15.81640625" style="13" customWidth="1"/>
    <col min="18" max="18" width="18.54296875" style="13" customWidth="1"/>
    <col min="19" max="19" width="10" style="547" customWidth="1"/>
    <col min="20" max="20" width="18.54296875" style="13" customWidth="1"/>
    <col min="21" max="21" width="16.453125" style="13" customWidth="1"/>
    <col min="22" max="23" width="20" style="13" customWidth="1"/>
    <col min="24" max="24" width="6.1796875" style="13" customWidth="1"/>
    <col min="25" max="25" width="8.54296875" style="13" hidden="1" customWidth="1"/>
    <col min="26" max="26" width="6" style="13" hidden="1" customWidth="1"/>
    <col min="27" max="27" width="50.1796875" style="13" hidden="1" customWidth="1"/>
    <col min="28" max="28" width="6.54296875" style="13" hidden="1" customWidth="1"/>
    <col min="29" max="29" width="8.81640625" style="13" hidden="1" customWidth="1"/>
    <col min="30" max="30" width="6.1796875" style="13" hidden="1" customWidth="1"/>
    <col min="31" max="31" width="9.1796875" style="13" hidden="1" customWidth="1"/>
    <col min="32" max="32" width="8.81640625" style="13" hidden="1" customWidth="1"/>
    <col min="33" max="33" width="48.453125" style="13" hidden="1" customWidth="1"/>
    <col min="34" max="35" width="7.81640625" style="13" hidden="1" customWidth="1"/>
    <col min="36" max="36" width="7.1796875" style="13" hidden="1" customWidth="1"/>
    <col min="37" max="39" width="15.81640625" style="13" hidden="1" customWidth="1"/>
    <col min="40" max="40" width="22.81640625" style="13" hidden="1" customWidth="1"/>
    <col min="41" max="41" width="20.54296875" style="13" hidden="1" customWidth="1"/>
    <col min="42" max="43" width="15.81640625" style="13" hidden="1" customWidth="1"/>
    <col min="44" max="45" width="18.81640625" style="13" hidden="1" customWidth="1"/>
    <col min="46" max="47" width="15.81640625" style="13" hidden="1" customWidth="1"/>
    <col min="48" max="49" width="18.54296875" style="13" hidden="1" customWidth="1"/>
    <col min="50" max="57" width="9.1796875" style="13" hidden="1" customWidth="1"/>
    <col min="58" max="58" width="16.453125" style="13" hidden="1" customWidth="1"/>
    <col min="59" max="60" width="20" style="13" hidden="1" customWidth="1"/>
    <col min="61" max="67" width="9.1796875" style="13" hidden="1" customWidth="1"/>
    <col min="68" max="16384" width="9.1796875" style="13"/>
  </cols>
  <sheetData>
    <row r="2" spans="1:71" ht="16.75" thickBot="1" x14ac:dyDescent="0.9"/>
    <row r="3" spans="1:71" ht="88.5" customHeight="1" x14ac:dyDescent="0.75">
      <c r="A3" s="764" t="s">
        <v>976</v>
      </c>
      <c r="B3" s="765"/>
      <c r="C3" s="765"/>
      <c r="D3" s="765"/>
      <c r="E3" s="765"/>
      <c r="F3" s="766"/>
      <c r="G3" s="764" t="s">
        <v>568</v>
      </c>
      <c r="H3" s="765"/>
      <c r="I3" s="766"/>
      <c r="J3" s="764" t="s">
        <v>567</v>
      </c>
      <c r="K3" s="766"/>
      <c r="L3" s="764" t="s">
        <v>566</v>
      </c>
      <c r="M3" s="765"/>
      <c r="N3" s="765"/>
      <c r="O3" s="766"/>
      <c r="P3" s="720" t="s">
        <v>565</v>
      </c>
      <c r="Q3" s="721"/>
      <c r="R3" s="721"/>
      <c r="S3" s="691"/>
      <c r="T3" s="721"/>
      <c r="U3" s="749" t="s">
        <v>558</v>
      </c>
      <c r="V3" s="750"/>
      <c r="W3" s="751"/>
      <c r="X3" s="162"/>
      <c r="Y3" s="162"/>
      <c r="Z3" s="162"/>
      <c r="AA3" s="162"/>
      <c r="AB3" s="162"/>
      <c r="AC3" s="162"/>
      <c r="AD3" s="162"/>
      <c r="AF3" s="72" t="s">
        <v>977</v>
      </c>
      <c r="AG3" s="72"/>
      <c r="AH3" s="72"/>
      <c r="AI3" s="72"/>
      <c r="AJ3" s="72"/>
      <c r="AK3" s="275" t="s">
        <v>466</v>
      </c>
      <c r="AL3" s="277"/>
      <c r="AM3" s="276"/>
      <c r="AN3" s="275" t="s">
        <v>467</v>
      </c>
      <c r="AO3" s="276"/>
      <c r="AP3" s="275" t="s">
        <v>1</v>
      </c>
      <c r="AQ3" s="277"/>
      <c r="AR3" s="277"/>
      <c r="AS3" s="276"/>
      <c r="AT3" s="275" t="s">
        <v>2</v>
      </c>
      <c r="AU3" s="277"/>
      <c r="AV3" s="277"/>
      <c r="AW3" s="276"/>
      <c r="BF3" s="3" t="s">
        <v>0</v>
      </c>
      <c r="BG3" s="3"/>
      <c r="BH3" s="3"/>
    </row>
    <row r="4" spans="1:71" ht="20.149999999999999" customHeight="1" x14ac:dyDescent="0.75">
      <c r="A4" s="747" t="s">
        <v>3</v>
      </c>
      <c r="B4" s="759" t="s">
        <v>4</v>
      </c>
      <c r="C4" s="760"/>
      <c r="D4" s="739" t="s">
        <v>560</v>
      </c>
      <c r="E4" s="739" t="s">
        <v>9</v>
      </c>
      <c r="F4" s="745" t="s">
        <v>1005</v>
      </c>
      <c r="G4" s="770" t="s">
        <v>5</v>
      </c>
      <c r="H4" s="771"/>
      <c r="I4" s="745" t="s">
        <v>6</v>
      </c>
      <c r="J4" s="337" t="s">
        <v>5</v>
      </c>
      <c r="K4" s="338" t="s">
        <v>6</v>
      </c>
      <c r="L4" s="747" t="s">
        <v>5</v>
      </c>
      <c r="M4" s="739" t="s">
        <v>6</v>
      </c>
      <c r="N4" s="739" t="s">
        <v>5</v>
      </c>
      <c r="O4" s="745" t="s">
        <v>6</v>
      </c>
      <c r="P4" s="747" t="s">
        <v>5</v>
      </c>
      <c r="Q4" s="739" t="s">
        <v>6</v>
      </c>
      <c r="R4" s="739" t="s">
        <v>5</v>
      </c>
      <c r="S4" s="739" t="s">
        <v>1005</v>
      </c>
      <c r="T4" s="745" t="s">
        <v>6</v>
      </c>
      <c r="U4" s="752"/>
      <c r="V4" s="753"/>
      <c r="W4" s="754"/>
      <c r="X4" s="162"/>
      <c r="Y4" s="162"/>
      <c r="Z4" s="162"/>
      <c r="AA4" s="162"/>
      <c r="AB4" s="162"/>
      <c r="AC4" s="162"/>
      <c r="AD4" s="162"/>
      <c r="AF4" s="2" t="s">
        <v>3</v>
      </c>
      <c r="AG4" s="276"/>
      <c r="AH4" s="17"/>
      <c r="AI4" s="17"/>
      <c r="AJ4" s="17"/>
      <c r="AK4" s="2" t="s">
        <v>7</v>
      </c>
      <c r="AL4" s="2"/>
      <c r="AM4" s="2" t="s">
        <v>6</v>
      </c>
      <c r="AN4" s="2" t="s">
        <v>7</v>
      </c>
      <c r="AO4" s="2" t="s">
        <v>6</v>
      </c>
      <c r="AP4" s="3" t="s">
        <v>7</v>
      </c>
      <c r="AQ4" s="3" t="s">
        <v>6</v>
      </c>
      <c r="AR4" s="3" t="s">
        <v>7</v>
      </c>
      <c r="AS4" s="3" t="s">
        <v>6</v>
      </c>
      <c r="AT4" s="3" t="s">
        <v>7</v>
      </c>
      <c r="AU4" s="3" t="s">
        <v>6</v>
      </c>
      <c r="AV4" s="3" t="s">
        <v>7</v>
      </c>
      <c r="AW4" s="3" t="s">
        <v>6</v>
      </c>
      <c r="BF4" s="3" t="s">
        <v>8</v>
      </c>
      <c r="BG4" s="3"/>
      <c r="BH4" s="3"/>
    </row>
    <row r="5" spans="1:71" ht="20.149999999999999" customHeight="1" x14ac:dyDescent="0.75">
      <c r="A5" s="758"/>
      <c r="B5" s="761"/>
      <c r="C5" s="762"/>
      <c r="D5" s="763"/>
      <c r="E5" s="763"/>
      <c r="F5" s="769"/>
      <c r="G5" s="271" t="s">
        <v>10</v>
      </c>
      <c r="H5" s="272" t="s">
        <v>11</v>
      </c>
      <c r="I5" s="746"/>
      <c r="J5" s="767" t="s">
        <v>12</v>
      </c>
      <c r="K5" s="768"/>
      <c r="L5" s="748"/>
      <c r="M5" s="740"/>
      <c r="N5" s="740"/>
      <c r="O5" s="746"/>
      <c r="P5" s="748"/>
      <c r="Q5" s="740"/>
      <c r="R5" s="740"/>
      <c r="S5" s="763"/>
      <c r="T5" s="746"/>
      <c r="U5" s="755"/>
      <c r="V5" s="756"/>
      <c r="W5" s="757"/>
      <c r="X5" s="18"/>
      <c r="Y5" s="18"/>
      <c r="Z5" s="18"/>
      <c r="AA5" s="18"/>
      <c r="AB5" s="18"/>
      <c r="AC5" s="18"/>
      <c r="AD5" s="18"/>
      <c r="AF5" s="3"/>
      <c r="AG5" s="19" t="s">
        <v>468</v>
      </c>
      <c r="AH5" s="3" t="s">
        <v>561</v>
      </c>
      <c r="AI5" s="3" t="s">
        <v>13</v>
      </c>
      <c r="AJ5" s="3" t="s">
        <v>14</v>
      </c>
      <c r="AK5" s="273" t="s">
        <v>10</v>
      </c>
      <c r="AL5" s="272" t="s">
        <v>11</v>
      </c>
      <c r="AM5" s="273"/>
      <c r="AN5" s="275" t="s">
        <v>15</v>
      </c>
      <c r="AO5" s="276"/>
      <c r="AP5" s="275"/>
      <c r="AQ5" s="277"/>
      <c r="AR5" s="277"/>
      <c r="AS5" s="276"/>
      <c r="AT5" s="275"/>
      <c r="AU5" s="276"/>
      <c r="AV5" s="277"/>
      <c r="AW5" s="276"/>
      <c r="AX5" s="41"/>
      <c r="AY5" s="41"/>
      <c r="AZ5" s="41"/>
      <c r="BA5" s="41"/>
      <c r="BB5" s="41"/>
      <c r="BC5" s="41"/>
      <c r="BD5" s="41"/>
      <c r="BE5" s="41"/>
      <c r="BF5" s="4"/>
      <c r="BG5" s="5"/>
      <c r="BH5" s="4"/>
    </row>
    <row r="6" spans="1:71" ht="32.25" customHeight="1" x14ac:dyDescent="0.75">
      <c r="A6" s="758"/>
      <c r="B6" s="741" t="s">
        <v>967</v>
      </c>
      <c r="C6" s="742"/>
      <c r="D6" s="763"/>
      <c r="E6" s="763"/>
      <c r="F6" s="746"/>
      <c r="G6" s="20" t="s">
        <v>562</v>
      </c>
      <c r="H6" s="7" t="s">
        <v>569</v>
      </c>
      <c r="I6" s="21" t="s">
        <v>569</v>
      </c>
      <c r="J6" s="20" t="s">
        <v>559</v>
      </c>
      <c r="K6" s="21" t="s">
        <v>559</v>
      </c>
      <c r="L6" s="20" t="s">
        <v>569</v>
      </c>
      <c r="M6" s="7" t="s">
        <v>569</v>
      </c>
      <c r="N6" s="7" t="s">
        <v>559</v>
      </c>
      <c r="O6" s="21" t="s">
        <v>559</v>
      </c>
      <c r="P6" s="20" t="s">
        <v>569</v>
      </c>
      <c r="Q6" s="7" t="s">
        <v>569</v>
      </c>
      <c r="R6" s="7" t="s">
        <v>559</v>
      </c>
      <c r="S6" s="763"/>
      <c r="T6" s="21" t="s">
        <v>559</v>
      </c>
      <c r="U6" s="20" t="s">
        <v>569</v>
      </c>
      <c r="V6" s="7" t="s">
        <v>559</v>
      </c>
      <c r="W6" s="21" t="s">
        <v>559</v>
      </c>
      <c r="X6" s="18"/>
      <c r="Y6" s="18"/>
      <c r="Z6" s="18"/>
      <c r="AA6" s="18"/>
      <c r="AB6" s="18"/>
      <c r="AC6" s="18"/>
      <c r="AD6" s="18"/>
      <c r="AF6" s="3"/>
      <c r="AG6" s="22"/>
      <c r="AH6" s="3"/>
      <c r="AI6" s="3"/>
      <c r="AJ6" s="3"/>
      <c r="AK6" s="7" t="s">
        <v>563</v>
      </c>
      <c r="AL6" s="7" t="s">
        <v>563</v>
      </c>
      <c r="AM6" s="7" t="s">
        <v>563</v>
      </c>
      <c r="AN6" s="7" t="s">
        <v>16</v>
      </c>
      <c r="AO6" s="7" t="s">
        <v>16</v>
      </c>
      <c r="AP6" s="7" t="s">
        <v>563</v>
      </c>
      <c r="AQ6" s="7" t="s">
        <v>563</v>
      </c>
      <c r="AR6" s="7" t="s">
        <v>16</v>
      </c>
      <c r="AS6" s="7" t="s">
        <v>16</v>
      </c>
      <c r="AT6" s="7" t="s">
        <v>562</v>
      </c>
      <c r="AU6" s="7" t="s">
        <v>562</v>
      </c>
      <c r="AV6" s="7" t="s">
        <v>16</v>
      </c>
      <c r="AW6" s="7" t="s">
        <v>16</v>
      </c>
      <c r="AX6" s="22" t="s">
        <v>564</v>
      </c>
      <c r="AY6" s="7" t="s">
        <v>16</v>
      </c>
      <c r="AZ6" s="42"/>
      <c r="BA6" s="42"/>
      <c r="BB6" s="42"/>
      <c r="BC6" s="42"/>
      <c r="BD6" s="42"/>
      <c r="BE6" s="42"/>
      <c r="BF6" s="7" t="s">
        <v>562</v>
      </c>
      <c r="BG6" s="7" t="s">
        <v>16</v>
      </c>
      <c r="BH6" s="7" t="s">
        <v>16</v>
      </c>
    </row>
    <row r="7" spans="1:71" ht="15.65" customHeight="1" x14ac:dyDescent="0.75">
      <c r="A7" s="748"/>
      <c r="B7" s="743"/>
      <c r="C7" s="744"/>
      <c r="D7" s="740"/>
      <c r="E7" s="740"/>
      <c r="F7" s="47">
        <v>1</v>
      </c>
      <c r="G7" s="48">
        <v>2</v>
      </c>
      <c r="H7" s="1">
        <v>3</v>
      </c>
      <c r="I7" s="47" t="s">
        <v>17</v>
      </c>
      <c r="J7" s="48" t="s">
        <v>18</v>
      </c>
      <c r="K7" s="47" t="s">
        <v>19</v>
      </c>
      <c r="L7" s="48">
        <v>7</v>
      </c>
      <c r="M7" s="1" t="s">
        <v>20</v>
      </c>
      <c r="N7" s="1">
        <v>9</v>
      </c>
      <c r="O7" s="47" t="s">
        <v>21</v>
      </c>
      <c r="P7" s="48">
        <v>11</v>
      </c>
      <c r="Q7" s="1" t="s">
        <v>22</v>
      </c>
      <c r="R7" s="1">
        <v>13</v>
      </c>
      <c r="S7" s="740"/>
      <c r="T7" s="47" t="s">
        <v>23</v>
      </c>
      <c r="U7" s="48" t="s">
        <v>24</v>
      </c>
      <c r="V7" s="1" t="s">
        <v>25</v>
      </c>
      <c r="W7" s="47" t="s">
        <v>1073</v>
      </c>
      <c r="X7" s="23"/>
      <c r="Y7" s="23"/>
      <c r="Z7" s="23"/>
      <c r="AA7" s="23"/>
      <c r="AB7" s="23"/>
      <c r="AC7" s="23"/>
      <c r="AD7" s="23"/>
      <c r="AF7" s="24"/>
      <c r="AG7" s="43"/>
      <c r="AH7" s="4"/>
      <c r="AI7" s="4"/>
      <c r="AJ7" s="8">
        <v>1</v>
      </c>
      <c r="AK7" s="8">
        <v>2</v>
      </c>
      <c r="AL7" s="8">
        <v>3</v>
      </c>
      <c r="AM7" s="8" t="s">
        <v>17</v>
      </c>
      <c r="AN7" s="8" t="s">
        <v>18</v>
      </c>
      <c r="AO7" s="8" t="s">
        <v>19</v>
      </c>
      <c r="AP7" s="8">
        <v>7</v>
      </c>
      <c r="AQ7" s="8" t="s">
        <v>20</v>
      </c>
      <c r="AR7" s="8">
        <v>9</v>
      </c>
      <c r="AS7" s="8" t="s">
        <v>21</v>
      </c>
      <c r="AT7" s="8">
        <v>11</v>
      </c>
      <c r="AU7" s="8" t="s">
        <v>22</v>
      </c>
      <c r="AV7" s="8">
        <v>13</v>
      </c>
      <c r="AW7" s="8" t="s">
        <v>23</v>
      </c>
      <c r="AX7" s="44"/>
      <c r="AY7" s="8"/>
      <c r="AZ7" s="8"/>
      <c r="BA7" s="8"/>
      <c r="BB7" s="8"/>
      <c r="BC7" s="8"/>
      <c r="BD7" s="8"/>
      <c r="BE7" s="45"/>
      <c r="BF7" s="8" t="s">
        <v>27</v>
      </c>
      <c r="BG7" s="8" t="s">
        <v>28</v>
      </c>
      <c r="BH7" s="8" t="s">
        <v>29</v>
      </c>
    </row>
    <row r="8" spans="1:71" ht="30" customHeight="1" x14ac:dyDescent="0.75">
      <c r="A8" s="339" t="s">
        <v>30</v>
      </c>
      <c r="B8" s="70" t="s">
        <v>31</v>
      </c>
      <c r="C8" s="274"/>
      <c r="D8" s="9"/>
      <c r="E8" s="6"/>
      <c r="F8" s="340"/>
      <c r="G8" s="58"/>
      <c r="H8" s="59"/>
      <c r="I8" s="60"/>
      <c r="J8" s="58"/>
      <c r="K8" s="60"/>
      <c r="L8" s="58"/>
      <c r="M8" s="59"/>
      <c r="N8" s="59"/>
      <c r="O8" s="60"/>
      <c r="P8" s="58"/>
      <c r="Q8" s="59"/>
      <c r="R8" s="59"/>
      <c r="S8" s="722"/>
      <c r="T8" s="60"/>
      <c r="U8" s="58"/>
      <c r="V8" s="59"/>
      <c r="W8" s="60"/>
      <c r="X8" s="163"/>
      <c r="Y8" s="153" t="s">
        <v>30</v>
      </c>
      <c r="Z8" s="164" t="s">
        <v>31</v>
      </c>
      <c r="AA8" s="165"/>
      <c r="AB8" s="64"/>
      <c r="AC8" s="166"/>
      <c r="AD8" s="64"/>
      <c r="AF8" s="155" t="s">
        <v>30</v>
      </c>
      <c r="AG8" s="70" t="s">
        <v>32</v>
      </c>
      <c r="AH8" s="9"/>
      <c r="AI8" s="6"/>
      <c r="AJ8" s="9"/>
      <c r="AK8" s="66"/>
      <c r="AL8" s="69"/>
      <c r="AM8" s="69"/>
      <c r="AN8" s="67"/>
      <c r="AO8" s="68"/>
      <c r="AP8" s="67"/>
      <c r="AQ8" s="68"/>
      <c r="AR8" s="68"/>
      <c r="AS8" s="68"/>
      <c r="AT8" s="66"/>
      <c r="AU8" s="69"/>
      <c r="AV8" s="68"/>
      <c r="AW8" s="68"/>
      <c r="AX8" s="16"/>
      <c r="AY8" s="16"/>
      <c r="AZ8" s="16"/>
      <c r="BA8" s="16"/>
      <c r="BB8" s="16"/>
      <c r="BC8" s="16"/>
      <c r="BD8" s="16"/>
      <c r="BE8" s="16"/>
      <c r="BF8" s="66"/>
      <c r="BG8" s="68"/>
      <c r="BH8" s="68"/>
    </row>
    <row r="9" spans="1:71" ht="30" customHeight="1" x14ac:dyDescent="0.75">
      <c r="A9" s="25" t="s">
        <v>33</v>
      </c>
      <c r="B9" s="52"/>
      <c r="C9" s="53" t="s">
        <v>644</v>
      </c>
      <c r="D9" s="9"/>
      <c r="E9" s="6" t="s">
        <v>886</v>
      </c>
      <c r="F9" s="30" t="s">
        <v>35</v>
      </c>
      <c r="G9" s="49"/>
      <c r="H9" s="50"/>
      <c r="I9" s="215">
        <f>F9*H9</f>
        <v>0</v>
      </c>
      <c r="J9" s="232"/>
      <c r="K9" s="215">
        <f>F9*J9</f>
        <v>0</v>
      </c>
      <c r="L9" s="215"/>
      <c r="M9" s="215">
        <f>F9*L9</f>
        <v>0</v>
      </c>
      <c r="N9" s="215"/>
      <c r="O9" s="215">
        <f>F9*N9</f>
        <v>0</v>
      </c>
      <c r="P9" s="215"/>
      <c r="Q9" s="215">
        <f>F9*P9</f>
        <v>0</v>
      </c>
      <c r="R9" s="215"/>
      <c r="S9" s="51">
        <v>1</v>
      </c>
      <c r="T9" s="215">
        <f>F9*R9</f>
        <v>0</v>
      </c>
      <c r="U9" s="215">
        <f>I9+M9+Q9</f>
        <v>0</v>
      </c>
      <c r="V9" s="215">
        <f>+K9+O9+T9</f>
        <v>0</v>
      </c>
      <c r="W9" s="215">
        <f>+U9*652.69+V9</f>
        <v>0</v>
      </c>
      <c r="X9" s="15"/>
      <c r="Y9" s="64" t="s">
        <v>33</v>
      </c>
      <c r="Z9" s="62"/>
      <c r="AA9" s="63" t="s">
        <v>34</v>
      </c>
      <c r="AB9" s="64"/>
      <c r="AC9" s="166" t="s">
        <v>886</v>
      </c>
      <c r="AD9" s="167" t="s">
        <v>35</v>
      </c>
      <c r="AF9" s="9" t="s">
        <v>33</v>
      </c>
      <c r="AG9" s="10" t="s">
        <v>36</v>
      </c>
      <c r="AH9" s="9"/>
      <c r="AI9" s="6" t="s">
        <v>886</v>
      </c>
      <c r="AJ9" s="32" t="s">
        <v>35</v>
      </c>
      <c r="AK9" s="14"/>
      <c r="AL9" s="28"/>
      <c r="AM9" s="28"/>
      <c r="AN9" s="33"/>
      <c r="AO9" s="11"/>
      <c r="AP9" s="67"/>
      <c r="AQ9" s="68"/>
      <c r="AR9" s="68"/>
      <c r="AS9" s="68"/>
      <c r="AT9" s="14"/>
      <c r="AU9" s="28"/>
      <c r="AV9" s="11"/>
      <c r="AW9" s="11"/>
      <c r="AX9" s="16"/>
      <c r="AY9" s="16"/>
      <c r="AZ9" s="16"/>
      <c r="BA9" s="16"/>
      <c r="BB9" s="16"/>
      <c r="BC9" s="16"/>
      <c r="BD9" s="16"/>
      <c r="BE9" s="16"/>
      <c r="BF9" s="14"/>
      <c r="BG9" s="11"/>
      <c r="BH9" s="11"/>
    </row>
    <row r="10" spans="1:71" ht="30" customHeight="1" x14ac:dyDescent="0.75">
      <c r="A10" s="25" t="s">
        <v>37</v>
      </c>
      <c r="B10" s="52"/>
      <c r="C10" s="53" t="s">
        <v>38</v>
      </c>
      <c r="D10" s="9"/>
      <c r="E10" s="6" t="s">
        <v>886</v>
      </c>
      <c r="F10" s="30" t="s">
        <v>35</v>
      </c>
      <c r="G10" s="49"/>
      <c r="H10" s="50"/>
      <c r="I10" s="215">
        <f t="shared" ref="I10:I67" si="0">F10*H10</f>
        <v>0</v>
      </c>
      <c r="J10" s="232"/>
      <c r="K10" s="215">
        <f t="shared" ref="K10:K67" si="1">F10*J10</f>
        <v>0</v>
      </c>
      <c r="L10" s="215"/>
      <c r="M10" s="215">
        <f t="shared" ref="M10:M67" si="2">F10*L10</f>
        <v>0</v>
      </c>
      <c r="N10" s="215"/>
      <c r="O10" s="215">
        <f t="shared" ref="O10:O67" si="3">F10*N10</f>
        <v>0</v>
      </c>
      <c r="P10" s="215"/>
      <c r="Q10" s="215">
        <f t="shared" ref="Q10:Q67" si="4">F10*P10</f>
        <v>0</v>
      </c>
      <c r="R10" s="215"/>
      <c r="S10" s="51">
        <v>1</v>
      </c>
      <c r="T10" s="215">
        <f t="shared" ref="T10:T67" si="5">F10*R10</f>
        <v>0</v>
      </c>
      <c r="U10" s="215">
        <f t="shared" ref="U10:U67" si="6">I10+M10+Q10</f>
        <v>0</v>
      </c>
      <c r="V10" s="215">
        <f t="shared" ref="V10:V67" si="7">+K10+O10+T10</f>
        <v>0</v>
      </c>
      <c r="W10" s="215">
        <f t="shared" ref="W10:W67" si="8">+U10*652.69+V10</f>
        <v>0</v>
      </c>
      <c r="X10" s="15"/>
      <c r="Y10" s="64" t="s">
        <v>37</v>
      </c>
      <c r="Z10" s="62"/>
      <c r="AA10" s="63" t="s">
        <v>38</v>
      </c>
      <c r="AB10" s="64"/>
      <c r="AC10" s="166" t="s">
        <v>886</v>
      </c>
      <c r="AD10" s="167" t="s">
        <v>35</v>
      </c>
      <c r="AF10" s="9" t="s">
        <v>37</v>
      </c>
      <c r="AG10" s="10" t="s">
        <v>39</v>
      </c>
      <c r="AH10" s="9"/>
      <c r="AI10" s="6" t="s">
        <v>886</v>
      </c>
      <c r="AJ10" s="32" t="s">
        <v>35</v>
      </c>
      <c r="AK10" s="14"/>
      <c r="AL10" s="28"/>
      <c r="AM10" s="28"/>
      <c r="AN10" s="33"/>
      <c r="AO10" s="11"/>
      <c r="AP10" s="67"/>
      <c r="AQ10" s="68"/>
      <c r="AR10" s="68"/>
      <c r="AS10" s="68"/>
      <c r="AT10" s="14"/>
      <c r="AU10" s="28"/>
      <c r="AV10" s="11"/>
      <c r="AW10" s="11"/>
      <c r="AX10" s="16"/>
      <c r="AY10" s="16"/>
      <c r="AZ10" s="16"/>
      <c r="BA10" s="16"/>
      <c r="BB10" s="16"/>
      <c r="BC10" s="16"/>
      <c r="BD10" s="16"/>
      <c r="BE10" s="16"/>
      <c r="BF10" s="14"/>
      <c r="BG10" s="11"/>
      <c r="BH10" s="11"/>
    </row>
    <row r="11" spans="1:71" ht="30" customHeight="1" x14ac:dyDescent="0.75">
      <c r="A11" s="25" t="s">
        <v>40</v>
      </c>
      <c r="B11" s="52"/>
      <c r="C11" s="53" t="s">
        <v>41</v>
      </c>
      <c r="D11" s="9"/>
      <c r="E11" s="6" t="s">
        <v>886</v>
      </c>
      <c r="F11" s="30" t="s">
        <v>35</v>
      </c>
      <c r="G11" s="49"/>
      <c r="H11" s="50"/>
      <c r="I11" s="215">
        <f t="shared" si="0"/>
        <v>0</v>
      </c>
      <c r="J11" s="232"/>
      <c r="K11" s="215">
        <f t="shared" si="1"/>
        <v>0</v>
      </c>
      <c r="L11" s="215"/>
      <c r="M11" s="215">
        <f t="shared" si="2"/>
        <v>0</v>
      </c>
      <c r="N11" s="215"/>
      <c r="O11" s="215">
        <f t="shared" si="3"/>
        <v>0</v>
      </c>
      <c r="P11" s="215"/>
      <c r="Q11" s="215">
        <f t="shared" si="4"/>
        <v>0</v>
      </c>
      <c r="R11" s="215"/>
      <c r="S11" s="51">
        <v>1</v>
      </c>
      <c r="T11" s="215">
        <f t="shared" si="5"/>
        <v>0</v>
      </c>
      <c r="U11" s="215">
        <f t="shared" si="6"/>
        <v>0</v>
      </c>
      <c r="V11" s="215">
        <f t="shared" si="7"/>
        <v>0</v>
      </c>
      <c r="W11" s="215">
        <f t="shared" si="8"/>
        <v>0</v>
      </c>
      <c r="X11" s="15"/>
      <c r="Y11" s="64" t="s">
        <v>40</v>
      </c>
      <c r="Z11" s="62"/>
      <c r="AA11" s="63" t="s">
        <v>41</v>
      </c>
      <c r="AB11" s="64"/>
      <c r="AC11" s="166" t="s">
        <v>886</v>
      </c>
      <c r="AD11" s="167" t="s">
        <v>35</v>
      </c>
      <c r="AF11" s="9" t="s">
        <v>40</v>
      </c>
      <c r="AG11" s="10" t="s">
        <v>42</v>
      </c>
      <c r="AH11" s="9"/>
      <c r="AI11" s="6" t="s">
        <v>886</v>
      </c>
      <c r="AJ11" s="32" t="s">
        <v>35</v>
      </c>
      <c r="AK11" s="14"/>
      <c r="AL11" s="28"/>
      <c r="AM11" s="28"/>
      <c r="AN11" s="33"/>
      <c r="AO11" s="11"/>
      <c r="AP11" s="67"/>
      <c r="AQ11" s="68"/>
      <c r="AR11" s="68"/>
      <c r="AS11" s="68"/>
      <c r="AT11" s="14"/>
      <c r="AU11" s="28"/>
      <c r="AV11" s="11"/>
      <c r="AW11" s="11"/>
      <c r="AX11" s="16"/>
      <c r="AY11" s="16"/>
      <c r="AZ11" s="16"/>
      <c r="BA11" s="16"/>
      <c r="BB11" s="16"/>
      <c r="BC11" s="16"/>
      <c r="BD11" s="16"/>
      <c r="BE11" s="16"/>
      <c r="BF11" s="14"/>
      <c r="BG11" s="11"/>
      <c r="BH11" s="11"/>
    </row>
    <row r="12" spans="1:71" ht="30" customHeight="1" x14ac:dyDescent="0.75">
      <c r="A12" s="25" t="s">
        <v>43</v>
      </c>
      <c r="B12" s="52"/>
      <c r="C12" s="53" t="s">
        <v>44</v>
      </c>
      <c r="D12" s="9"/>
      <c r="E12" s="6" t="s">
        <v>886</v>
      </c>
      <c r="F12" s="30" t="s">
        <v>35</v>
      </c>
      <c r="G12" s="49"/>
      <c r="H12" s="50"/>
      <c r="I12" s="215">
        <f t="shared" si="0"/>
        <v>0</v>
      </c>
      <c r="J12" s="232"/>
      <c r="K12" s="215">
        <f t="shared" si="1"/>
        <v>0</v>
      </c>
      <c r="L12" s="215"/>
      <c r="M12" s="215">
        <f t="shared" si="2"/>
        <v>0</v>
      </c>
      <c r="N12" s="215"/>
      <c r="O12" s="215">
        <f t="shared" si="3"/>
        <v>0</v>
      </c>
      <c r="P12" s="215"/>
      <c r="Q12" s="215">
        <f t="shared" si="4"/>
        <v>0</v>
      </c>
      <c r="R12" s="215"/>
      <c r="S12" s="51">
        <v>1</v>
      </c>
      <c r="T12" s="215">
        <f t="shared" si="5"/>
        <v>0</v>
      </c>
      <c r="U12" s="215">
        <f t="shared" si="6"/>
        <v>0</v>
      </c>
      <c r="V12" s="215">
        <f t="shared" si="7"/>
        <v>0</v>
      </c>
      <c r="W12" s="215">
        <f t="shared" si="8"/>
        <v>0</v>
      </c>
      <c r="X12" s="15"/>
      <c r="Y12" s="64" t="s">
        <v>43</v>
      </c>
      <c r="Z12" s="62"/>
      <c r="AA12" s="63" t="s">
        <v>44</v>
      </c>
      <c r="AB12" s="64"/>
      <c r="AC12" s="166" t="s">
        <v>886</v>
      </c>
      <c r="AD12" s="167" t="s">
        <v>35</v>
      </c>
      <c r="AF12" s="9" t="s">
        <v>43</v>
      </c>
      <c r="AG12" s="10" t="s">
        <v>45</v>
      </c>
      <c r="AH12" s="9"/>
      <c r="AI12" s="6" t="s">
        <v>886</v>
      </c>
      <c r="AJ12" s="32" t="s">
        <v>35</v>
      </c>
      <c r="AK12" s="14"/>
      <c r="AL12" s="28"/>
      <c r="AM12" s="28"/>
      <c r="AN12" s="33"/>
      <c r="AO12" s="11"/>
      <c r="AP12" s="67"/>
      <c r="AQ12" s="68"/>
      <c r="AR12" s="68"/>
      <c r="AS12" s="68"/>
      <c r="AT12" s="14"/>
      <c r="AU12" s="28"/>
      <c r="AV12" s="11"/>
      <c r="AW12" s="11"/>
      <c r="AX12" s="16"/>
      <c r="AY12" s="16"/>
      <c r="AZ12" s="16"/>
      <c r="BA12" s="16"/>
      <c r="BB12" s="16"/>
      <c r="BC12" s="16"/>
      <c r="BD12" s="16"/>
      <c r="BE12" s="16"/>
      <c r="BF12" s="14"/>
      <c r="BG12" s="11"/>
      <c r="BH12" s="11"/>
    </row>
    <row r="13" spans="1:71" ht="30" customHeight="1" x14ac:dyDescent="0.75">
      <c r="A13" s="25" t="s">
        <v>46</v>
      </c>
      <c r="B13" s="52"/>
      <c r="C13" s="53" t="s">
        <v>47</v>
      </c>
      <c r="D13" s="9"/>
      <c r="E13" s="6" t="s">
        <v>886</v>
      </c>
      <c r="F13" s="30" t="s">
        <v>35</v>
      </c>
      <c r="G13" s="49"/>
      <c r="H13" s="50"/>
      <c r="I13" s="215">
        <f t="shared" si="0"/>
        <v>0</v>
      </c>
      <c r="J13" s="232"/>
      <c r="K13" s="215">
        <f t="shared" si="1"/>
        <v>0</v>
      </c>
      <c r="L13" s="215"/>
      <c r="M13" s="215">
        <f t="shared" si="2"/>
        <v>0</v>
      </c>
      <c r="N13" s="215"/>
      <c r="O13" s="215">
        <f t="shared" si="3"/>
        <v>0</v>
      </c>
      <c r="P13" s="215"/>
      <c r="Q13" s="215">
        <f t="shared" si="4"/>
        <v>0</v>
      </c>
      <c r="R13" s="215"/>
      <c r="S13" s="51">
        <v>1</v>
      </c>
      <c r="T13" s="215">
        <f t="shared" si="5"/>
        <v>0</v>
      </c>
      <c r="U13" s="215">
        <f t="shared" si="6"/>
        <v>0</v>
      </c>
      <c r="V13" s="215">
        <f t="shared" si="7"/>
        <v>0</v>
      </c>
      <c r="W13" s="215">
        <f t="shared" si="8"/>
        <v>0</v>
      </c>
      <c r="X13" s="15"/>
      <c r="Y13" s="64" t="s">
        <v>46</v>
      </c>
      <c r="Z13" s="62"/>
      <c r="AA13" s="63" t="s">
        <v>47</v>
      </c>
      <c r="AB13" s="64"/>
      <c r="AC13" s="166" t="s">
        <v>886</v>
      </c>
      <c r="AD13" s="167" t="s">
        <v>35</v>
      </c>
      <c r="AF13" s="9" t="s">
        <v>46</v>
      </c>
      <c r="AG13" s="10" t="s">
        <v>48</v>
      </c>
      <c r="AH13" s="9"/>
      <c r="AI13" s="6" t="s">
        <v>886</v>
      </c>
      <c r="AJ13" s="32" t="s">
        <v>35</v>
      </c>
      <c r="AK13" s="14"/>
      <c r="AL13" s="28"/>
      <c r="AM13" s="28"/>
      <c r="AN13" s="33"/>
      <c r="AO13" s="11"/>
      <c r="AP13" s="67"/>
      <c r="AQ13" s="68"/>
      <c r="AR13" s="68"/>
      <c r="AS13" s="68"/>
      <c r="AT13" s="14"/>
      <c r="AU13" s="28"/>
      <c r="AV13" s="11"/>
      <c r="AW13" s="11"/>
      <c r="AX13" s="16"/>
      <c r="AY13" s="16"/>
      <c r="AZ13" s="16"/>
      <c r="BA13" s="16"/>
      <c r="BB13" s="16"/>
      <c r="BC13" s="16"/>
      <c r="BD13" s="16"/>
      <c r="BE13" s="16"/>
      <c r="BF13" s="14"/>
      <c r="BG13" s="11"/>
      <c r="BH13" s="11"/>
    </row>
    <row r="14" spans="1:71" ht="30" customHeight="1" x14ac:dyDescent="0.75">
      <c r="A14" s="339" t="s">
        <v>35</v>
      </c>
      <c r="B14" s="70" t="s">
        <v>49</v>
      </c>
      <c r="C14" s="274"/>
      <c r="D14" s="9"/>
      <c r="E14" s="6"/>
      <c r="F14" s="340"/>
      <c r="G14" s="58"/>
      <c r="H14" s="59"/>
      <c r="I14" s="215"/>
      <c r="J14" s="58"/>
      <c r="K14" s="215"/>
      <c r="L14" s="58"/>
      <c r="M14" s="215"/>
      <c r="N14" s="59"/>
      <c r="O14" s="215"/>
      <c r="P14" s="58"/>
      <c r="Q14" s="215"/>
      <c r="R14" s="59"/>
      <c r="S14" s="722"/>
      <c r="T14" s="215"/>
      <c r="U14" s="215"/>
      <c r="V14" s="215"/>
      <c r="W14" s="215"/>
      <c r="X14" s="15"/>
      <c r="Y14" s="153" t="s">
        <v>35</v>
      </c>
      <c r="Z14" s="164" t="s">
        <v>49</v>
      </c>
      <c r="AA14" s="165"/>
      <c r="AB14" s="64"/>
      <c r="AC14" s="166"/>
      <c r="AD14" s="64"/>
      <c r="AF14" s="155" t="s">
        <v>35</v>
      </c>
      <c r="AG14" s="70" t="s">
        <v>50</v>
      </c>
      <c r="AH14" s="9"/>
      <c r="AI14" s="6"/>
      <c r="AJ14" s="9"/>
      <c r="AK14" s="66"/>
      <c r="AL14" s="69"/>
      <c r="AM14" s="69"/>
      <c r="AN14" s="67"/>
      <c r="AO14" s="68"/>
      <c r="AP14" s="67"/>
      <c r="AQ14" s="68"/>
      <c r="AR14" s="68"/>
      <c r="AS14" s="68"/>
      <c r="AT14" s="66"/>
      <c r="AU14" s="69"/>
      <c r="AV14" s="68"/>
      <c r="AW14" s="68"/>
      <c r="AX14" s="16"/>
      <c r="AY14" s="16"/>
      <c r="AZ14" s="16"/>
      <c r="BA14" s="16"/>
      <c r="BB14" s="16"/>
      <c r="BC14" s="16"/>
      <c r="BD14" s="16"/>
      <c r="BE14" s="16"/>
      <c r="BF14" s="14"/>
      <c r="BG14" s="11"/>
      <c r="BH14" s="11"/>
    </row>
    <row r="15" spans="1:71" ht="30" customHeight="1" x14ac:dyDescent="0.75">
      <c r="A15" s="25" t="s">
        <v>51</v>
      </c>
      <c r="B15" s="52"/>
      <c r="C15" s="53" t="s">
        <v>52</v>
      </c>
      <c r="D15" s="9"/>
      <c r="E15" s="6" t="s">
        <v>886</v>
      </c>
      <c r="F15" s="30">
        <v>1</v>
      </c>
      <c r="G15" s="49"/>
      <c r="H15" s="50"/>
      <c r="I15" s="215">
        <f t="shared" si="0"/>
        <v>0</v>
      </c>
      <c r="J15" s="232"/>
      <c r="K15" s="215">
        <f t="shared" si="1"/>
        <v>0</v>
      </c>
      <c r="L15" s="215"/>
      <c r="M15" s="215">
        <f t="shared" si="2"/>
        <v>0</v>
      </c>
      <c r="N15" s="215"/>
      <c r="O15" s="215">
        <f t="shared" si="3"/>
        <v>0</v>
      </c>
      <c r="P15" s="215"/>
      <c r="Q15" s="215">
        <f t="shared" si="4"/>
        <v>0</v>
      </c>
      <c r="R15" s="215"/>
      <c r="S15" s="51">
        <v>1</v>
      </c>
      <c r="T15" s="215">
        <f t="shared" si="5"/>
        <v>0</v>
      </c>
      <c r="U15" s="215">
        <f t="shared" si="6"/>
        <v>0</v>
      </c>
      <c r="V15" s="215">
        <f t="shared" si="7"/>
        <v>0</v>
      </c>
      <c r="W15" s="215">
        <f t="shared" si="8"/>
        <v>0</v>
      </c>
      <c r="X15" s="15"/>
      <c r="Y15" s="64" t="s">
        <v>51</v>
      </c>
      <c r="Z15" s="62"/>
      <c r="AA15" s="63" t="s">
        <v>52</v>
      </c>
      <c r="AB15" s="64"/>
      <c r="AC15" s="166" t="s">
        <v>886</v>
      </c>
      <c r="AD15" s="167">
        <v>1</v>
      </c>
      <c r="AF15" s="9" t="s">
        <v>51</v>
      </c>
      <c r="AG15" s="10" t="s">
        <v>53</v>
      </c>
      <c r="AH15" s="9"/>
      <c r="AI15" s="6" t="s">
        <v>886</v>
      </c>
      <c r="AJ15" s="32">
        <v>1</v>
      </c>
      <c r="AK15" s="14">
        <v>10000</v>
      </c>
      <c r="AL15" s="28"/>
      <c r="AM15" s="28"/>
      <c r="AN15" s="33"/>
      <c r="AO15" s="11"/>
      <c r="AP15" s="67"/>
      <c r="AQ15" s="68"/>
      <c r="AR15" s="68"/>
      <c r="AS15" s="68"/>
      <c r="AT15" s="14"/>
      <c r="AU15" s="28"/>
      <c r="AV15" s="11"/>
      <c r="AW15" s="11"/>
      <c r="AX15" s="16"/>
      <c r="AY15" s="16"/>
      <c r="AZ15" s="16"/>
      <c r="BA15" s="16"/>
      <c r="BB15" s="16"/>
      <c r="BC15" s="16"/>
      <c r="BD15" s="16"/>
      <c r="BE15" s="16"/>
      <c r="BF15" s="14"/>
      <c r="BG15" s="11"/>
      <c r="BH15" s="11"/>
      <c r="BP15" s="13">
        <f>U15/2</f>
        <v>0</v>
      </c>
      <c r="BQ15" s="13">
        <f>V15/2</f>
        <v>0</v>
      </c>
      <c r="BR15" s="13">
        <f>BQ15/650</f>
        <v>0</v>
      </c>
      <c r="BS15" s="13">
        <f>BP15+BR15</f>
        <v>0</v>
      </c>
    </row>
    <row r="16" spans="1:71" ht="30" customHeight="1" x14ac:dyDescent="0.75">
      <c r="A16" s="25" t="s">
        <v>54</v>
      </c>
      <c r="B16" s="52"/>
      <c r="C16" s="53" t="s">
        <v>49</v>
      </c>
      <c r="D16" s="9"/>
      <c r="E16" s="6" t="s">
        <v>886</v>
      </c>
      <c r="F16" s="30">
        <v>1</v>
      </c>
      <c r="G16" s="49"/>
      <c r="H16" s="50"/>
      <c r="I16" s="215">
        <f t="shared" si="0"/>
        <v>0</v>
      </c>
      <c r="J16" s="232"/>
      <c r="K16" s="215">
        <f t="shared" si="1"/>
        <v>0</v>
      </c>
      <c r="L16" s="215"/>
      <c r="M16" s="215">
        <f t="shared" si="2"/>
        <v>0</v>
      </c>
      <c r="N16" s="215"/>
      <c r="O16" s="215">
        <f t="shared" si="3"/>
        <v>0</v>
      </c>
      <c r="P16" s="215"/>
      <c r="Q16" s="215">
        <f t="shared" si="4"/>
        <v>0</v>
      </c>
      <c r="R16" s="215"/>
      <c r="S16" s="51">
        <v>1</v>
      </c>
      <c r="T16" s="215">
        <f t="shared" si="5"/>
        <v>0</v>
      </c>
      <c r="U16" s="215">
        <f t="shared" si="6"/>
        <v>0</v>
      </c>
      <c r="V16" s="215">
        <f t="shared" si="7"/>
        <v>0</v>
      </c>
      <c r="W16" s="215">
        <f t="shared" si="8"/>
        <v>0</v>
      </c>
      <c r="X16" s="15"/>
      <c r="Y16" s="64" t="s">
        <v>54</v>
      </c>
      <c r="Z16" s="62"/>
      <c r="AA16" s="63" t="s">
        <v>49</v>
      </c>
      <c r="AB16" s="64"/>
      <c r="AC16" s="166" t="s">
        <v>886</v>
      </c>
      <c r="AD16" s="167">
        <v>1</v>
      </c>
      <c r="AF16" s="9" t="s">
        <v>54</v>
      </c>
      <c r="AG16" s="10" t="s">
        <v>50</v>
      </c>
      <c r="AH16" s="9"/>
      <c r="AI16" s="6" t="s">
        <v>886</v>
      </c>
      <c r="AJ16" s="32">
        <v>1</v>
      </c>
      <c r="AK16" s="14">
        <v>21046</v>
      </c>
      <c r="AL16" s="28"/>
      <c r="AM16" s="28"/>
      <c r="AN16" s="33"/>
      <c r="AO16" s="11"/>
      <c r="AP16" s="67"/>
      <c r="AQ16" s="68"/>
      <c r="AR16" s="68"/>
      <c r="AS16" s="68"/>
      <c r="AT16" s="14"/>
      <c r="AU16" s="28"/>
      <c r="AV16" s="11"/>
      <c r="AW16" s="11"/>
      <c r="AX16" s="16"/>
      <c r="AY16" s="16"/>
      <c r="AZ16" s="16"/>
      <c r="BA16" s="16"/>
      <c r="BB16" s="16"/>
      <c r="BC16" s="16"/>
      <c r="BD16" s="16"/>
      <c r="BE16" s="16"/>
      <c r="BF16" s="14"/>
      <c r="BG16" s="11"/>
      <c r="BH16" s="11"/>
      <c r="BP16" s="13">
        <f>U16/2</f>
        <v>0</v>
      </c>
      <c r="BQ16" s="13">
        <f>V16/2</f>
        <v>0</v>
      </c>
      <c r="BR16" s="13">
        <f>BQ16/650</f>
        <v>0</v>
      </c>
      <c r="BS16" s="13">
        <f>BP16+BR16</f>
        <v>0</v>
      </c>
    </row>
    <row r="17" spans="1:71" ht="30" customHeight="1" x14ac:dyDescent="0.75">
      <c r="A17" s="25"/>
      <c r="B17" s="52"/>
      <c r="C17" s="53"/>
      <c r="D17" s="9"/>
      <c r="E17" s="6"/>
      <c r="F17" s="30"/>
      <c r="G17" s="49"/>
      <c r="H17" s="50"/>
      <c r="I17" s="215">
        <f t="shared" si="0"/>
        <v>0</v>
      </c>
      <c r="J17" s="232"/>
      <c r="K17" s="215">
        <f t="shared" si="1"/>
        <v>0</v>
      </c>
      <c r="L17" s="215"/>
      <c r="M17" s="215">
        <f t="shared" si="2"/>
        <v>0</v>
      </c>
      <c r="N17" s="215"/>
      <c r="O17" s="215">
        <f t="shared" si="3"/>
        <v>0</v>
      </c>
      <c r="P17" s="215"/>
      <c r="Q17" s="215">
        <f t="shared" si="4"/>
        <v>0</v>
      </c>
      <c r="R17" s="215"/>
      <c r="S17" s="51"/>
      <c r="T17" s="215">
        <f t="shared" si="5"/>
        <v>0</v>
      </c>
      <c r="U17" s="215">
        <f t="shared" si="6"/>
        <v>0</v>
      </c>
      <c r="V17" s="215">
        <f t="shared" si="7"/>
        <v>0</v>
      </c>
      <c r="W17" s="215">
        <f t="shared" si="8"/>
        <v>0</v>
      </c>
      <c r="X17" s="15"/>
      <c r="Y17" s="64" t="s">
        <v>469</v>
      </c>
      <c r="Z17" s="62"/>
      <c r="AA17" s="63" t="s">
        <v>470</v>
      </c>
      <c r="AB17" s="64"/>
      <c r="AC17" s="166" t="s">
        <v>886</v>
      </c>
      <c r="AD17" s="167">
        <v>1</v>
      </c>
      <c r="AF17" s="9" t="s">
        <v>469</v>
      </c>
      <c r="AG17" s="10" t="s">
        <v>471</v>
      </c>
      <c r="AH17" s="9"/>
      <c r="AI17" s="6" t="s">
        <v>886</v>
      </c>
      <c r="AJ17" s="32">
        <v>1</v>
      </c>
      <c r="AK17" s="14"/>
      <c r="AL17" s="28"/>
      <c r="AM17" s="28"/>
      <c r="AN17" s="33"/>
      <c r="AO17" s="11"/>
      <c r="AP17" s="67"/>
      <c r="AQ17" s="68"/>
      <c r="AR17" s="68"/>
      <c r="AS17" s="68"/>
      <c r="AT17" s="14"/>
      <c r="AU17" s="28"/>
      <c r="AV17" s="11"/>
      <c r="AW17" s="11"/>
      <c r="AX17" s="16"/>
      <c r="AY17" s="16"/>
      <c r="AZ17" s="16"/>
      <c r="BA17" s="16"/>
      <c r="BB17" s="16"/>
      <c r="BC17" s="16"/>
      <c r="BD17" s="16"/>
      <c r="BE17" s="16"/>
      <c r="BF17" s="14"/>
      <c r="BG17" s="11"/>
      <c r="BH17" s="11"/>
      <c r="BS17" s="13">
        <f>SUM(BS15:BS16)</f>
        <v>0</v>
      </c>
    </row>
    <row r="18" spans="1:71" ht="30" customHeight="1" x14ac:dyDescent="0.75">
      <c r="A18" s="339" t="s">
        <v>55</v>
      </c>
      <c r="B18" s="70" t="s">
        <v>56</v>
      </c>
      <c r="C18" s="274"/>
      <c r="D18" s="9"/>
      <c r="E18" s="6"/>
      <c r="F18" s="30"/>
      <c r="G18" s="58"/>
      <c r="H18" s="59"/>
      <c r="I18" s="215"/>
      <c r="J18" s="58"/>
      <c r="K18" s="215"/>
      <c r="L18" s="58"/>
      <c r="M18" s="215"/>
      <c r="N18" s="59"/>
      <c r="O18" s="215"/>
      <c r="P18" s="58"/>
      <c r="Q18" s="215"/>
      <c r="R18" s="59"/>
      <c r="S18" s="722"/>
      <c r="T18" s="215"/>
      <c r="U18" s="215"/>
      <c r="V18" s="215"/>
      <c r="W18" s="215"/>
      <c r="X18" s="15"/>
      <c r="Y18" s="153" t="s">
        <v>55</v>
      </c>
      <c r="Z18" s="46" t="s">
        <v>56</v>
      </c>
      <c r="AA18" s="154"/>
      <c r="AB18" s="64"/>
      <c r="AC18" s="166"/>
      <c r="AD18" s="167"/>
      <c r="AF18" s="155" t="s">
        <v>55</v>
      </c>
      <c r="AG18" s="156" t="s">
        <v>57</v>
      </c>
      <c r="AH18" s="9"/>
      <c r="AI18" s="6"/>
      <c r="AJ18" s="32"/>
      <c r="AK18" s="66"/>
      <c r="AL18" s="69"/>
      <c r="AM18" s="69"/>
      <c r="AN18" s="67"/>
      <c r="AO18" s="68"/>
      <c r="AP18" s="67"/>
      <c r="AQ18" s="68"/>
      <c r="AR18" s="68"/>
      <c r="AS18" s="68"/>
      <c r="AT18" s="66"/>
      <c r="AU18" s="69"/>
      <c r="AV18" s="68"/>
      <c r="AW18" s="68"/>
      <c r="AX18" s="16"/>
      <c r="AY18" s="16"/>
      <c r="AZ18" s="16"/>
      <c r="BA18" s="16"/>
      <c r="BB18" s="16"/>
      <c r="BC18" s="16"/>
      <c r="BD18" s="16"/>
      <c r="BE18" s="16"/>
      <c r="BF18" s="14"/>
      <c r="BG18" s="11"/>
      <c r="BH18" s="11"/>
    </row>
    <row r="19" spans="1:71" ht="30" customHeight="1" x14ac:dyDescent="0.75">
      <c r="A19" s="341" t="s">
        <v>58</v>
      </c>
      <c r="B19" s="16"/>
      <c r="C19" s="274" t="s">
        <v>59</v>
      </c>
      <c r="D19" s="9"/>
      <c r="E19" s="9"/>
      <c r="F19" s="30"/>
      <c r="G19" s="58"/>
      <c r="H19" s="59"/>
      <c r="I19" s="215"/>
      <c r="J19" s="58"/>
      <c r="K19" s="215"/>
      <c r="L19" s="58"/>
      <c r="M19" s="215"/>
      <c r="N19" s="59"/>
      <c r="O19" s="215"/>
      <c r="P19" s="58"/>
      <c r="Q19" s="215"/>
      <c r="R19" s="59"/>
      <c r="S19" s="722"/>
      <c r="T19" s="215"/>
      <c r="U19" s="215"/>
      <c r="V19" s="215"/>
      <c r="W19" s="215"/>
      <c r="X19" s="15"/>
      <c r="Y19" s="168" t="s">
        <v>58</v>
      </c>
      <c r="Z19" s="169"/>
      <c r="AA19" s="154" t="s">
        <v>59</v>
      </c>
      <c r="AB19" s="64"/>
      <c r="AC19" s="64"/>
      <c r="AD19" s="167"/>
      <c r="AF19" s="170" t="s">
        <v>58</v>
      </c>
      <c r="AG19" s="171" t="s">
        <v>60</v>
      </c>
      <c r="AH19" s="9"/>
      <c r="AI19" s="9"/>
      <c r="AJ19" s="32"/>
      <c r="AK19" s="66"/>
      <c r="AL19" s="69"/>
      <c r="AM19" s="69"/>
      <c r="AN19" s="67"/>
      <c r="AO19" s="68"/>
      <c r="AP19" s="67"/>
      <c r="AQ19" s="68"/>
      <c r="AR19" s="68"/>
      <c r="AS19" s="68"/>
      <c r="AT19" s="66"/>
      <c r="AU19" s="69"/>
      <c r="AV19" s="68"/>
      <c r="AW19" s="68"/>
      <c r="AX19" s="16"/>
      <c r="AY19" s="16"/>
      <c r="AZ19" s="16"/>
      <c r="BA19" s="16"/>
      <c r="BB19" s="16"/>
      <c r="BC19" s="16"/>
      <c r="BD19" s="16"/>
      <c r="BE19" s="16"/>
      <c r="BF19" s="14"/>
      <c r="BG19" s="11"/>
      <c r="BH19" s="11"/>
    </row>
    <row r="20" spans="1:71" ht="48" x14ac:dyDescent="0.75">
      <c r="A20" s="25" t="s">
        <v>61</v>
      </c>
      <c r="B20" s="52"/>
      <c r="C20" s="53" t="s">
        <v>645</v>
      </c>
      <c r="D20" s="9"/>
      <c r="E20" s="6" t="s">
        <v>886</v>
      </c>
      <c r="F20" s="30">
        <v>1</v>
      </c>
      <c r="G20" s="49"/>
      <c r="H20" s="50"/>
      <c r="I20" s="215">
        <f t="shared" si="0"/>
        <v>0</v>
      </c>
      <c r="J20" s="232"/>
      <c r="K20" s="215">
        <f t="shared" si="1"/>
        <v>0</v>
      </c>
      <c r="L20" s="215"/>
      <c r="M20" s="215">
        <f t="shared" si="2"/>
        <v>0</v>
      </c>
      <c r="N20" s="215"/>
      <c r="O20" s="215">
        <f t="shared" si="3"/>
        <v>0</v>
      </c>
      <c r="P20" s="215"/>
      <c r="Q20" s="215">
        <f t="shared" si="4"/>
        <v>0</v>
      </c>
      <c r="R20" s="215"/>
      <c r="S20" s="51">
        <v>1</v>
      </c>
      <c r="T20" s="215">
        <f t="shared" si="5"/>
        <v>0</v>
      </c>
      <c r="U20" s="215">
        <f t="shared" si="6"/>
        <v>0</v>
      </c>
      <c r="V20" s="215">
        <f t="shared" si="7"/>
        <v>0</v>
      </c>
      <c r="W20" s="215">
        <f t="shared" si="8"/>
        <v>0</v>
      </c>
      <c r="X20" s="15"/>
      <c r="Y20" s="64" t="s">
        <v>61</v>
      </c>
      <c r="Z20" s="62"/>
      <c r="AA20" s="63" t="s">
        <v>472</v>
      </c>
      <c r="AB20" s="64"/>
      <c r="AC20" s="166" t="s">
        <v>886</v>
      </c>
      <c r="AD20" s="167">
        <v>1</v>
      </c>
      <c r="AF20" s="9" t="s">
        <v>61</v>
      </c>
      <c r="AG20" s="10" t="s">
        <v>473</v>
      </c>
      <c r="AH20" s="9"/>
      <c r="AI20" s="6" t="s">
        <v>886</v>
      </c>
      <c r="AJ20" s="32">
        <v>1</v>
      </c>
      <c r="AK20" s="14">
        <v>338944</v>
      </c>
      <c r="AL20" s="28"/>
      <c r="AM20" s="28"/>
      <c r="AN20" s="33"/>
      <c r="AO20" s="11"/>
      <c r="AP20" s="67"/>
      <c r="AQ20" s="68"/>
      <c r="AR20" s="68"/>
      <c r="AS20" s="68"/>
      <c r="AT20" s="14"/>
      <c r="AU20" s="28"/>
      <c r="AV20" s="11"/>
      <c r="AW20" s="11"/>
      <c r="AX20" s="16"/>
      <c r="AY20" s="16"/>
      <c r="AZ20" s="16"/>
      <c r="BA20" s="16"/>
      <c r="BB20" s="16"/>
      <c r="BC20" s="16"/>
      <c r="BD20" s="16"/>
      <c r="BE20" s="16"/>
      <c r="BF20" s="14"/>
      <c r="BG20" s="11"/>
      <c r="BH20" s="11"/>
    </row>
    <row r="21" spans="1:71" ht="30" customHeight="1" x14ac:dyDescent="0.75">
      <c r="A21" s="25" t="s">
        <v>62</v>
      </c>
      <c r="B21" s="52"/>
      <c r="C21" s="53" t="s">
        <v>63</v>
      </c>
      <c r="D21" s="9"/>
      <c r="E21" s="6" t="s">
        <v>886</v>
      </c>
      <c r="F21" s="30">
        <v>1</v>
      </c>
      <c r="G21" s="49"/>
      <c r="H21" s="50"/>
      <c r="I21" s="215">
        <f t="shared" si="0"/>
        <v>0</v>
      </c>
      <c r="J21" s="232"/>
      <c r="K21" s="215">
        <f t="shared" si="1"/>
        <v>0</v>
      </c>
      <c r="L21" s="215"/>
      <c r="M21" s="215">
        <f t="shared" si="2"/>
        <v>0</v>
      </c>
      <c r="N21" s="215"/>
      <c r="O21" s="215">
        <f t="shared" si="3"/>
        <v>0</v>
      </c>
      <c r="P21" s="215"/>
      <c r="Q21" s="215">
        <f t="shared" si="4"/>
        <v>0</v>
      </c>
      <c r="R21" s="215"/>
      <c r="S21" s="51">
        <v>1</v>
      </c>
      <c r="T21" s="215">
        <f t="shared" si="5"/>
        <v>0</v>
      </c>
      <c r="U21" s="215">
        <f t="shared" si="6"/>
        <v>0</v>
      </c>
      <c r="V21" s="215">
        <f t="shared" si="7"/>
        <v>0</v>
      </c>
      <c r="W21" s="215">
        <f t="shared" si="8"/>
        <v>0</v>
      </c>
      <c r="X21" s="15"/>
      <c r="Y21" s="64" t="s">
        <v>62</v>
      </c>
      <c r="Z21" s="62"/>
      <c r="AA21" s="63" t="s">
        <v>63</v>
      </c>
      <c r="AB21" s="64"/>
      <c r="AC21" s="166" t="s">
        <v>886</v>
      </c>
      <c r="AD21" s="167">
        <v>1</v>
      </c>
      <c r="AF21" s="9" t="s">
        <v>62</v>
      </c>
      <c r="AG21" s="10" t="s">
        <v>64</v>
      </c>
      <c r="AH21" s="9"/>
      <c r="AI21" s="6" t="s">
        <v>886</v>
      </c>
      <c r="AJ21" s="32">
        <v>1</v>
      </c>
      <c r="AK21" s="14">
        <v>128980.15162526842</v>
      </c>
      <c r="AL21" s="28"/>
      <c r="AM21" s="28"/>
      <c r="AN21" s="33"/>
      <c r="AO21" s="11"/>
      <c r="AP21" s="67"/>
      <c r="AQ21" s="68"/>
      <c r="AR21" s="68"/>
      <c r="AS21" s="68"/>
      <c r="AT21" s="14"/>
      <c r="AU21" s="28"/>
      <c r="AV21" s="11"/>
      <c r="AW21" s="11"/>
      <c r="AX21" s="16"/>
      <c r="AY21" s="16"/>
      <c r="AZ21" s="16"/>
      <c r="BA21" s="16"/>
      <c r="BB21" s="16"/>
      <c r="BC21" s="16"/>
      <c r="BD21" s="16"/>
      <c r="BE21" s="16"/>
      <c r="BF21" s="14"/>
      <c r="BG21" s="11"/>
      <c r="BH21" s="11"/>
    </row>
    <row r="22" spans="1:71" ht="30" customHeight="1" x14ac:dyDescent="0.75">
      <c r="A22" s="25" t="s">
        <v>65</v>
      </c>
      <c r="B22" s="52"/>
      <c r="C22" s="53" t="s">
        <v>66</v>
      </c>
      <c r="D22" s="9"/>
      <c r="E22" s="6" t="s">
        <v>886</v>
      </c>
      <c r="F22" s="30">
        <v>1</v>
      </c>
      <c r="G22" s="49"/>
      <c r="H22" s="50"/>
      <c r="I22" s="215">
        <f t="shared" si="0"/>
        <v>0</v>
      </c>
      <c r="J22" s="232"/>
      <c r="K22" s="215">
        <f t="shared" si="1"/>
        <v>0</v>
      </c>
      <c r="L22" s="215"/>
      <c r="M22" s="215">
        <f t="shared" si="2"/>
        <v>0</v>
      </c>
      <c r="N22" s="215"/>
      <c r="O22" s="215">
        <f t="shared" si="3"/>
        <v>0</v>
      </c>
      <c r="P22" s="215"/>
      <c r="Q22" s="215">
        <f t="shared" si="4"/>
        <v>0</v>
      </c>
      <c r="R22" s="215"/>
      <c r="S22" s="51">
        <v>1</v>
      </c>
      <c r="T22" s="215">
        <f t="shared" si="5"/>
        <v>0</v>
      </c>
      <c r="U22" s="215">
        <f t="shared" si="6"/>
        <v>0</v>
      </c>
      <c r="V22" s="215">
        <f t="shared" si="7"/>
        <v>0</v>
      </c>
      <c r="W22" s="215">
        <f t="shared" si="8"/>
        <v>0</v>
      </c>
      <c r="X22" s="15"/>
      <c r="Y22" s="64" t="s">
        <v>65</v>
      </c>
      <c r="Z22" s="62"/>
      <c r="AA22" s="63" t="s">
        <v>66</v>
      </c>
      <c r="AB22" s="64"/>
      <c r="AC22" s="166" t="s">
        <v>886</v>
      </c>
      <c r="AD22" s="167">
        <v>1</v>
      </c>
      <c r="AF22" s="9" t="s">
        <v>65</v>
      </c>
      <c r="AG22" s="10" t="s">
        <v>67</v>
      </c>
      <c r="AH22" s="9"/>
      <c r="AI22" s="6" t="s">
        <v>886</v>
      </c>
      <c r="AJ22" s="32">
        <v>1</v>
      </c>
      <c r="AK22" s="14"/>
      <c r="AL22" s="28"/>
      <c r="AM22" s="28"/>
      <c r="AN22" s="33"/>
      <c r="AO22" s="11"/>
      <c r="AP22" s="67"/>
      <c r="AQ22" s="68"/>
      <c r="AR22" s="68"/>
      <c r="AS22" s="68"/>
      <c r="AT22" s="14"/>
      <c r="AU22" s="28"/>
      <c r="AV22" s="11"/>
      <c r="AW22" s="11"/>
      <c r="AX22" s="16"/>
      <c r="AY22" s="16"/>
      <c r="AZ22" s="16"/>
      <c r="BA22" s="16"/>
      <c r="BB22" s="16"/>
      <c r="BC22" s="16"/>
      <c r="BD22" s="16"/>
      <c r="BE22" s="16"/>
      <c r="BF22" s="14"/>
      <c r="BG22" s="11"/>
      <c r="BH22" s="11"/>
    </row>
    <row r="23" spans="1:71" ht="30" customHeight="1" x14ac:dyDescent="0.75">
      <c r="A23" s="25" t="s">
        <v>68</v>
      </c>
      <c r="B23" s="52"/>
      <c r="C23" s="53" t="s">
        <v>69</v>
      </c>
      <c r="D23" s="9"/>
      <c r="E23" s="6" t="s">
        <v>886</v>
      </c>
      <c r="F23" s="30">
        <v>1</v>
      </c>
      <c r="G23" s="49"/>
      <c r="H23" s="50"/>
      <c r="I23" s="215">
        <f t="shared" si="0"/>
        <v>0</v>
      </c>
      <c r="J23" s="232"/>
      <c r="K23" s="215">
        <f t="shared" si="1"/>
        <v>0</v>
      </c>
      <c r="L23" s="215"/>
      <c r="M23" s="215">
        <f t="shared" si="2"/>
        <v>0</v>
      </c>
      <c r="N23" s="215"/>
      <c r="O23" s="215">
        <f t="shared" si="3"/>
        <v>0</v>
      </c>
      <c r="P23" s="215"/>
      <c r="Q23" s="215">
        <f t="shared" si="4"/>
        <v>0</v>
      </c>
      <c r="R23" s="215"/>
      <c r="S23" s="51">
        <v>1</v>
      </c>
      <c r="T23" s="215">
        <f t="shared" si="5"/>
        <v>0</v>
      </c>
      <c r="U23" s="215">
        <f t="shared" si="6"/>
        <v>0</v>
      </c>
      <c r="V23" s="215">
        <f t="shared" si="7"/>
        <v>0</v>
      </c>
      <c r="W23" s="215">
        <f t="shared" si="8"/>
        <v>0</v>
      </c>
      <c r="X23" s="15"/>
      <c r="Y23" s="64" t="s">
        <v>68</v>
      </c>
      <c r="Z23" s="62"/>
      <c r="AA23" s="63" t="s">
        <v>69</v>
      </c>
      <c r="AB23" s="64"/>
      <c r="AC23" s="166" t="s">
        <v>886</v>
      </c>
      <c r="AD23" s="167">
        <v>1</v>
      </c>
      <c r="AF23" s="9" t="s">
        <v>68</v>
      </c>
      <c r="AG23" s="10" t="s">
        <v>70</v>
      </c>
      <c r="AH23" s="9"/>
      <c r="AI23" s="6" t="s">
        <v>886</v>
      </c>
      <c r="AJ23" s="32">
        <v>1</v>
      </c>
      <c r="AK23" s="14"/>
      <c r="AL23" s="28"/>
      <c r="AM23" s="28"/>
      <c r="AN23" s="33"/>
      <c r="AO23" s="11"/>
      <c r="AP23" s="67"/>
      <c r="AQ23" s="68"/>
      <c r="AR23" s="68"/>
      <c r="AS23" s="68"/>
      <c r="AT23" s="14"/>
      <c r="AU23" s="28"/>
      <c r="AV23" s="11"/>
      <c r="AW23" s="11"/>
      <c r="AX23" s="16"/>
      <c r="AY23" s="16"/>
      <c r="AZ23" s="16"/>
      <c r="BA23" s="16"/>
      <c r="BB23" s="16"/>
      <c r="BC23" s="16"/>
      <c r="BD23" s="16"/>
      <c r="BE23" s="16"/>
      <c r="BF23" s="14"/>
      <c r="BG23" s="11"/>
      <c r="BH23" s="11"/>
    </row>
    <row r="24" spans="1:71" ht="30" customHeight="1" x14ac:dyDescent="0.75">
      <c r="A24" s="25" t="s">
        <v>71</v>
      </c>
      <c r="B24" s="52"/>
      <c r="C24" s="53" t="s">
        <v>72</v>
      </c>
      <c r="D24" s="9"/>
      <c r="E24" s="6" t="s">
        <v>886</v>
      </c>
      <c r="F24" s="30">
        <v>1</v>
      </c>
      <c r="G24" s="49"/>
      <c r="H24" s="50"/>
      <c r="I24" s="215">
        <f t="shared" si="0"/>
        <v>0</v>
      </c>
      <c r="J24" s="232"/>
      <c r="K24" s="215">
        <f t="shared" si="1"/>
        <v>0</v>
      </c>
      <c r="L24" s="215"/>
      <c r="M24" s="215">
        <f t="shared" si="2"/>
        <v>0</v>
      </c>
      <c r="N24" s="215"/>
      <c r="O24" s="215">
        <f t="shared" si="3"/>
        <v>0</v>
      </c>
      <c r="P24" s="215"/>
      <c r="Q24" s="215">
        <f t="shared" si="4"/>
        <v>0</v>
      </c>
      <c r="R24" s="215"/>
      <c r="S24" s="51">
        <v>1</v>
      </c>
      <c r="T24" s="215">
        <f t="shared" si="5"/>
        <v>0</v>
      </c>
      <c r="U24" s="215">
        <f t="shared" si="6"/>
        <v>0</v>
      </c>
      <c r="V24" s="215">
        <f t="shared" si="7"/>
        <v>0</v>
      </c>
      <c r="W24" s="215">
        <f t="shared" si="8"/>
        <v>0</v>
      </c>
      <c r="X24" s="15"/>
      <c r="Y24" s="64" t="s">
        <v>71</v>
      </c>
      <c r="Z24" s="62"/>
      <c r="AA24" s="63" t="s">
        <v>72</v>
      </c>
      <c r="AB24" s="64"/>
      <c r="AC24" s="166" t="s">
        <v>886</v>
      </c>
      <c r="AD24" s="167">
        <v>1</v>
      </c>
      <c r="AF24" s="9" t="s">
        <v>71</v>
      </c>
      <c r="AG24" s="10" t="s">
        <v>73</v>
      </c>
      <c r="AH24" s="9"/>
      <c r="AI24" s="6" t="s">
        <v>886</v>
      </c>
      <c r="AJ24" s="32">
        <v>1</v>
      </c>
      <c r="AK24" s="14">
        <v>190033.51025153717</v>
      </c>
      <c r="AL24" s="28"/>
      <c r="AM24" s="28"/>
      <c r="AN24" s="33"/>
      <c r="AO24" s="11"/>
      <c r="AP24" s="67"/>
      <c r="AQ24" s="68"/>
      <c r="AR24" s="68"/>
      <c r="AS24" s="68"/>
      <c r="AT24" s="14"/>
      <c r="AU24" s="28"/>
      <c r="AV24" s="11"/>
      <c r="AW24" s="11"/>
      <c r="AX24" s="16"/>
      <c r="AY24" s="16"/>
      <c r="AZ24" s="16"/>
      <c r="BA24" s="16"/>
      <c r="BB24" s="16"/>
      <c r="BC24" s="16"/>
      <c r="BD24" s="16"/>
      <c r="BE24" s="16"/>
      <c r="BF24" s="14"/>
      <c r="BG24" s="11"/>
      <c r="BH24" s="11"/>
    </row>
    <row r="25" spans="1:71" ht="30" customHeight="1" x14ac:dyDescent="0.75">
      <c r="A25" s="25" t="s">
        <v>74</v>
      </c>
      <c r="B25" s="52"/>
      <c r="C25" s="53" t="s">
        <v>75</v>
      </c>
      <c r="D25" s="9"/>
      <c r="E25" s="6" t="s">
        <v>886</v>
      </c>
      <c r="F25" s="30">
        <v>1</v>
      </c>
      <c r="G25" s="49"/>
      <c r="H25" s="50"/>
      <c r="I25" s="215">
        <f t="shared" si="0"/>
        <v>0</v>
      </c>
      <c r="J25" s="232"/>
      <c r="K25" s="215">
        <f t="shared" si="1"/>
        <v>0</v>
      </c>
      <c r="L25" s="215"/>
      <c r="M25" s="215">
        <f t="shared" si="2"/>
        <v>0</v>
      </c>
      <c r="N25" s="215"/>
      <c r="O25" s="215">
        <f t="shared" si="3"/>
        <v>0</v>
      </c>
      <c r="P25" s="215"/>
      <c r="Q25" s="215">
        <f t="shared" si="4"/>
        <v>0</v>
      </c>
      <c r="R25" s="215"/>
      <c r="S25" s="51">
        <v>1</v>
      </c>
      <c r="T25" s="215">
        <f t="shared" si="5"/>
        <v>0</v>
      </c>
      <c r="U25" s="215">
        <f t="shared" si="6"/>
        <v>0</v>
      </c>
      <c r="V25" s="215">
        <f t="shared" si="7"/>
        <v>0</v>
      </c>
      <c r="W25" s="215">
        <f t="shared" si="8"/>
        <v>0</v>
      </c>
      <c r="X25" s="15"/>
      <c r="Y25" s="64" t="s">
        <v>74</v>
      </c>
      <c r="Z25" s="62"/>
      <c r="AA25" s="63" t="s">
        <v>75</v>
      </c>
      <c r="AB25" s="64"/>
      <c r="AC25" s="166"/>
      <c r="AD25" s="167"/>
      <c r="AF25" s="9" t="s">
        <v>74</v>
      </c>
      <c r="AG25" s="10" t="s">
        <v>76</v>
      </c>
      <c r="AH25" s="9"/>
      <c r="AI25" s="6"/>
      <c r="AJ25" s="32"/>
      <c r="AK25" s="14"/>
      <c r="AL25" s="28"/>
      <c r="AM25" s="28"/>
      <c r="AN25" s="33"/>
      <c r="AO25" s="11"/>
      <c r="AP25" s="67"/>
      <c r="AQ25" s="68"/>
      <c r="AR25" s="68"/>
      <c r="AS25" s="68"/>
      <c r="AT25" s="14"/>
      <c r="AU25" s="28"/>
      <c r="AV25" s="11"/>
      <c r="AW25" s="11"/>
      <c r="AX25" s="16"/>
      <c r="AY25" s="16"/>
      <c r="AZ25" s="16"/>
      <c r="BA25" s="16"/>
      <c r="BB25" s="16"/>
      <c r="BC25" s="16"/>
      <c r="BD25" s="16"/>
      <c r="BE25" s="16"/>
      <c r="BF25" s="14"/>
      <c r="BG25" s="11"/>
      <c r="BH25" s="11"/>
    </row>
    <row r="26" spans="1:71" ht="30" customHeight="1" x14ac:dyDescent="0.75">
      <c r="A26" s="25" t="s">
        <v>77</v>
      </c>
      <c r="B26" s="52"/>
      <c r="C26" s="53" t="s">
        <v>78</v>
      </c>
      <c r="D26" s="9"/>
      <c r="E26" s="6" t="s">
        <v>409</v>
      </c>
      <c r="F26" s="30">
        <v>1200</v>
      </c>
      <c r="G26" s="49"/>
      <c r="H26" s="50"/>
      <c r="I26" s="215">
        <f t="shared" si="0"/>
        <v>0</v>
      </c>
      <c r="J26" s="232"/>
      <c r="K26" s="215">
        <f t="shared" si="1"/>
        <v>0</v>
      </c>
      <c r="L26" s="215"/>
      <c r="M26" s="215">
        <f t="shared" si="2"/>
        <v>0</v>
      </c>
      <c r="N26" s="215"/>
      <c r="O26" s="215">
        <f t="shared" si="3"/>
        <v>0</v>
      </c>
      <c r="P26" s="215"/>
      <c r="Q26" s="215">
        <f t="shared" si="4"/>
        <v>0</v>
      </c>
      <c r="R26" s="215"/>
      <c r="S26" s="51"/>
      <c r="T26" s="215">
        <f t="shared" si="5"/>
        <v>0</v>
      </c>
      <c r="U26" s="215">
        <f t="shared" si="6"/>
        <v>0</v>
      </c>
      <c r="V26" s="215">
        <f t="shared" si="7"/>
        <v>0</v>
      </c>
      <c r="W26" s="215">
        <f t="shared" si="8"/>
        <v>0</v>
      </c>
      <c r="X26" s="15"/>
      <c r="Y26" s="64" t="s">
        <v>77</v>
      </c>
      <c r="Z26" s="62"/>
      <c r="AA26" s="63" t="s">
        <v>78</v>
      </c>
      <c r="AB26" s="64"/>
      <c r="AC26" s="166" t="s">
        <v>886</v>
      </c>
      <c r="AD26" s="167">
        <v>1</v>
      </c>
      <c r="AF26" s="9" t="s">
        <v>77</v>
      </c>
      <c r="AG26" s="10" t="s">
        <v>79</v>
      </c>
      <c r="AH26" s="9"/>
      <c r="AI26" s="6" t="s">
        <v>886</v>
      </c>
      <c r="AJ26" s="32">
        <v>1</v>
      </c>
      <c r="AK26" s="14">
        <f>136175.79+AL26</f>
        <v>481416.72705351119</v>
      </c>
      <c r="AL26" s="28">
        <v>345240.93705351115</v>
      </c>
      <c r="AM26" s="28"/>
      <c r="AN26" s="33"/>
      <c r="AO26" s="11"/>
      <c r="AP26" s="67"/>
      <c r="AQ26" s="68"/>
      <c r="AR26" s="68"/>
      <c r="AS26" s="68"/>
      <c r="AT26" s="14"/>
      <c r="AU26" s="28"/>
      <c r="AV26" s="11"/>
      <c r="AW26" s="11"/>
      <c r="AX26" s="16"/>
      <c r="AY26" s="16"/>
      <c r="AZ26" s="16"/>
      <c r="BA26" s="16"/>
      <c r="BB26" s="16"/>
      <c r="BC26" s="16"/>
      <c r="BD26" s="16"/>
      <c r="BE26" s="16"/>
      <c r="BF26" s="14"/>
      <c r="BG26" s="11"/>
      <c r="BH26" s="11"/>
    </row>
    <row r="27" spans="1:71" ht="30" customHeight="1" x14ac:dyDescent="0.75">
      <c r="A27" s="25" t="s">
        <v>80</v>
      </c>
      <c r="B27" s="52"/>
      <c r="C27" s="53" t="s">
        <v>81</v>
      </c>
      <c r="D27" s="9"/>
      <c r="E27" s="6" t="s">
        <v>886</v>
      </c>
      <c r="F27" s="30">
        <v>1</v>
      </c>
      <c r="G27" s="49"/>
      <c r="H27" s="50"/>
      <c r="I27" s="215">
        <f t="shared" si="0"/>
        <v>0</v>
      </c>
      <c r="J27" s="232"/>
      <c r="K27" s="215">
        <f t="shared" si="1"/>
        <v>0</v>
      </c>
      <c r="L27" s="215"/>
      <c r="M27" s="215">
        <f t="shared" si="2"/>
        <v>0</v>
      </c>
      <c r="N27" s="215"/>
      <c r="O27" s="215">
        <f t="shared" si="3"/>
        <v>0</v>
      </c>
      <c r="P27" s="215"/>
      <c r="Q27" s="215">
        <f t="shared" si="4"/>
        <v>0</v>
      </c>
      <c r="R27" s="215"/>
      <c r="S27" s="51">
        <v>1</v>
      </c>
      <c r="T27" s="215">
        <f t="shared" si="5"/>
        <v>0</v>
      </c>
      <c r="U27" s="215">
        <f t="shared" si="6"/>
        <v>0</v>
      </c>
      <c r="V27" s="215">
        <f t="shared" si="7"/>
        <v>0</v>
      </c>
      <c r="W27" s="215">
        <f t="shared" si="8"/>
        <v>0</v>
      </c>
      <c r="X27" s="15"/>
      <c r="Y27" s="64" t="s">
        <v>80</v>
      </c>
      <c r="Z27" s="62"/>
      <c r="AA27" s="63" t="s">
        <v>81</v>
      </c>
      <c r="AB27" s="64"/>
      <c r="AC27" s="166" t="s">
        <v>886</v>
      </c>
      <c r="AD27" s="167">
        <v>1</v>
      </c>
      <c r="AF27" s="9" t="s">
        <v>80</v>
      </c>
      <c r="AG27" s="10" t="s">
        <v>82</v>
      </c>
      <c r="AH27" s="9"/>
      <c r="AI27" s="6" t="s">
        <v>886</v>
      </c>
      <c r="AJ27" s="32">
        <v>1</v>
      </c>
      <c r="AK27" s="14">
        <v>20624.355981158304</v>
      </c>
      <c r="AL27" s="28"/>
      <c r="AM27" s="28"/>
      <c r="AN27" s="33"/>
      <c r="AO27" s="11"/>
      <c r="AP27" s="67"/>
      <c r="AQ27" s="68"/>
      <c r="AR27" s="68"/>
      <c r="AS27" s="68"/>
      <c r="AT27" s="14"/>
      <c r="AU27" s="28"/>
      <c r="AV27" s="11"/>
      <c r="AW27" s="11"/>
      <c r="AX27" s="16"/>
      <c r="AY27" s="16"/>
      <c r="AZ27" s="16"/>
      <c r="BA27" s="16"/>
      <c r="BB27" s="16"/>
      <c r="BC27" s="16"/>
      <c r="BD27" s="16"/>
      <c r="BE27" s="16"/>
      <c r="BF27" s="14"/>
      <c r="BG27" s="11"/>
      <c r="BH27" s="11"/>
    </row>
    <row r="28" spans="1:71" ht="30" customHeight="1" x14ac:dyDescent="0.75">
      <c r="A28" s="25" t="s">
        <v>83</v>
      </c>
      <c r="B28" s="52"/>
      <c r="C28" s="53" t="s">
        <v>84</v>
      </c>
      <c r="D28" s="9"/>
      <c r="E28" s="6" t="s">
        <v>886</v>
      </c>
      <c r="F28" s="30">
        <v>1</v>
      </c>
      <c r="G28" s="49"/>
      <c r="H28" s="50"/>
      <c r="I28" s="215">
        <f t="shared" si="0"/>
        <v>0</v>
      </c>
      <c r="J28" s="232"/>
      <c r="K28" s="215">
        <f t="shared" si="1"/>
        <v>0</v>
      </c>
      <c r="L28" s="215"/>
      <c r="M28" s="215">
        <f t="shared" si="2"/>
        <v>0</v>
      </c>
      <c r="N28" s="215"/>
      <c r="O28" s="215">
        <f t="shared" si="3"/>
        <v>0</v>
      </c>
      <c r="P28" s="215"/>
      <c r="Q28" s="215">
        <f t="shared" si="4"/>
        <v>0</v>
      </c>
      <c r="R28" s="215"/>
      <c r="S28" s="51">
        <v>1</v>
      </c>
      <c r="T28" s="215">
        <f t="shared" si="5"/>
        <v>0</v>
      </c>
      <c r="U28" s="215">
        <f t="shared" si="6"/>
        <v>0</v>
      </c>
      <c r="V28" s="215">
        <f t="shared" si="7"/>
        <v>0</v>
      </c>
      <c r="W28" s="215">
        <f t="shared" si="8"/>
        <v>0</v>
      </c>
      <c r="X28" s="15"/>
      <c r="Y28" s="64" t="s">
        <v>83</v>
      </c>
      <c r="Z28" s="62"/>
      <c r="AA28" s="63" t="s">
        <v>84</v>
      </c>
      <c r="AB28" s="64"/>
      <c r="AC28" s="166" t="s">
        <v>886</v>
      </c>
      <c r="AD28" s="167">
        <v>1</v>
      </c>
      <c r="AF28" s="9" t="s">
        <v>83</v>
      </c>
      <c r="AG28" s="10" t="s">
        <v>85</v>
      </c>
      <c r="AH28" s="9"/>
      <c r="AI28" s="6" t="s">
        <v>886</v>
      </c>
      <c r="AJ28" s="32">
        <v>1</v>
      </c>
      <c r="AK28" s="14"/>
      <c r="AL28" s="28"/>
      <c r="AM28" s="28"/>
      <c r="AN28" s="33"/>
      <c r="AO28" s="11"/>
      <c r="AP28" s="67"/>
      <c r="AQ28" s="68"/>
      <c r="AR28" s="68"/>
      <c r="AS28" s="68"/>
      <c r="AT28" s="14"/>
      <c r="AU28" s="28"/>
      <c r="AV28" s="11"/>
      <c r="AW28" s="11"/>
      <c r="AX28" s="16"/>
      <c r="AY28" s="16"/>
      <c r="AZ28" s="16"/>
      <c r="BA28" s="16"/>
      <c r="BB28" s="16"/>
      <c r="BC28" s="16"/>
      <c r="BD28" s="16"/>
      <c r="BE28" s="16"/>
      <c r="BF28" s="14"/>
      <c r="BG28" s="11"/>
      <c r="BH28" s="11"/>
    </row>
    <row r="29" spans="1:71" ht="30" customHeight="1" x14ac:dyDescent="0.75">
      <c r="A29" s="25" t="s">
        <v>86</v>
      </c>
      <c r="B29" s="52"/>
      <c r="C29" s="53" t="s">
        <v>87</v>
      </c>
      <c r="D29" s="9"/>
      <c r="E29" s="6" t="s">
        <v>886</v>
      </c>
      <c r="F29" s="30">
        <v>1</v>
      </c>
      <c r="G29" s="49"/>
      <c r="H29" s="50"/>
      <c r="I29" s="215">
        <f t="shared" si="0"/>
        <v>0</v>
      </c>
      <c r="J29" s="232"/>
      <c r="K29" s="215">
        <f t="shared" si="1"/>
        <v>0</v>
      </c>
      <c r="L29" s="215"/>
      <c r="M29" s="215">
        <f t="shared" si="2"/>
        <v>0</v>
      </c>
      <c r="N29" s="215"/>
      <c r="O29" s="215">
        <f t="shared" si="3"/>
        <v>0</v>
      </c>
      <c r="P29" s="215"/>
      <c r="Q29" s="215">
        <f t="shared" si="4"/>
        <v>0</v>
      </c>
      <c r="R29" s="215"/>
      <c r="S29" s="51">
        <v>1</v>
      </c>
      <c r="T29" s="215">
        <f t="shared" si="5"/>
        <v>0</v>
      </c>
      <c r="U29" s="215">
        <f t="shared" si="6"/>
        <v>0</v>
      </c>
      <c r="V29" s="215">
        <f t="shared" si="7"/>
        <v>0</v>
      </c>
      <c r="W29" s="215">
        <f t="shared" si="8"/>
        <v>0</v>
      </c>
      <c r="X29" s="15"/>
      <c r="Y29" s="64" t="s">
        <v>86</v>
      </c>
      <c r="Z29" s="62"/>
      <c r="AA29" s="63" t="s">
        <v>87</v>
      </c>
      <c r="AB29" s="64"/>
      <c r="AC29" s="166" t="s">
        <v>886</v>
      </c>
      <c r="AD29" s="167">
        <v>1</v>
      </c>
      <c r="AF29" s="9" t="s">
        <v>86</v>
      </c>
      <c r="AG29" s="10" t="s">
        <v>88</v>
      </c>
      <c r="AH29" s="9"/>
      <c r="AI29" s="6" t="s">
        <v>886</v>
      </c>
      <c r="AJ29" s="32">
        <v>1</v>
      </c>
      <c r="AK29" s="14">
        <v>5000</v>
      </c>
      <c r="AL29" s="28"/>
      <c r="AM29" s="28"/>
      <c r="AN29" s="33"/>
      <c r="AO29" s="11"/>
      <c r="AP29" s="67"/>
      <c r="AQ29" s="68"/>
      <c r="AR29" s="68"/>
      <c r="AS29" s="68"/>
      <c r="AT29" s="14"/>
      <c r="AU29" s="28"/>
      <c r="AV29" s="11"/>
      <c r="AW29" s="11"/>
      <c r="AX29" s="16"/>
      <c r="AY29" s="16"/>
      <c r="AZ29" s="16"/>
      <c r="BA29" s="16"/>
      <c r="BB29" s="16"/>
      <c r="BC29" s="16"/>
      <c r="BD29" s="16"/>
      <c r="BE29" s="16"/>
      <c r="BF29" s="14"/>
      <c r="BG29" s="11"/>
      <c r="BH29" s="11"/>
    </row>
    <row r="30" spans="1:71" ht="48" x14ac:dyDescent="0.75">
      <c r="A30" s="25" t="s">
        <v>647</v>
      </c>
      <c r="B30" s="52"/>
      <c r="C30" s="53" t="s">
        <v>646</v>
      </c>
      <c r="D30" s="9"/>
      <c r="E30" s="6" t="s">
        <v>886</v>
      </c>
      <c r="F30" s="30">
        <v>1</v>
      </c>
      <c r="G30" s="49"/>
      <c r="H30" s="50"/>
      <c r="I30" s="215">
        <f t="shared" si="0"/>
        <v>0</v>
      </c>
      <c r="J30" s="232"/>
      <c r="K30" s="233">
        <f t="shared" si="1"/>
        <v>0</v>
      </c>
      <c r="L30" s="233"/>
      <c r="M30" s="233">
        <f t="shared" si="2"/>
        <v>0</v>
      </c>
      <c r="N30" s="233"/>
      <c r="O30" s="233">
        <f t="shared" si="3"/>
        <v>0</v>
      </c>
      <c r="P30" s="233"/>
      <c r="Q30" s="233">
        <f t="shared" si="4"/>
        <v>0</v>
      </c>
      <c r="R30" s="233"/>
      <c r="S30" s="723">
        <v>1</v>
      </c>
      <c r="T30" s="233">
        <f t="shared" si="5"/>
        <v>0</v>
      </c>
      <c r="U30" s="233">
        <f t="shared" si="6"/>
        <v>0</v>
      </c>
      <c r="V30" s="233">
        <f t="shared" si="7"/>
        <v>0</v>
      </c>
      <c r="W30" s="233">
        <f t="shared" si="8"/>
        <v>0</v>
      </c>
      <c r="X30" s="15"/>
      <c r="Y30" s="64"/>
      <c r="Z30" s="62"/>
      <c r="AA30" s="63"/>
      <c r="AB30" s="64"/>
      <c r="AC30" s="166"/>
      <c r="AD30" s="167"/>
      <c r="AF30" s="9"/>
      <c r="AG30" s="10"/>
      <c r="AH30" s="9"/>
      <c r="AI30" s="6"/>
      <c r="AJ30" s="32"/>
      <c r="AK30" s="14"/>
      <c r="AL30" s="28"/>
      <c r="AM30" s="28"/>
      <c r="AN30" s="33"/>
      <c r="AO30" s="11"/>
      <c r="AP30" s="67"/>
      <c r="AQ30" s="68"/>
      <c r="AR30" s="68"/>
      <c r="AS30" s="68"/>
      <c r="AT30" s="14"/>
      <c r="AU30" s="28"/>
      <c r="AV30" s="11"/>
      <c r="AW30" s="11"/>
      <c r="AX30" s="16"/>
      <c r="AY30" s="16"/>
      <c r="AZ30" s="16"/>
      <c r="BA30" s="16"/>
      <c r="BB30" s="16"/>
      <c r="BC30" s="16"/>
      <c r="BD30" s="16"/>
      <c r="BE30" s="16"/>
      <c r="BF30" s="14"/>
      <c r="BG30" s="11"/>
      <c r="BH30" s="11"/>
    </row>
    <row r="31" spans="1:71" ht="30" customHeight="1" x14ac:dyDescent="0.75">
      <c r="A31" s="341" t="s">
        <v>89</v>
      </c>
      <c r="B31" s="16"/>
      <c r="C31" s="274" t="s">
        <v>90</v>
      </c>
      <c r="D31" s="9"/>
      <c r="E31" s="9"/>
      <c r="F31" s="30"/>
      <c r="G31" s="58"/>
      <c r="H31" s="59"/>
      <c r="I31" s="215"/>
      <c r="J31" s="58"/>
      <c r="K31" s="215"/>
      <c r="L31" s="58"/>
      <c r="M31" s="215"/>
      <c r="N31" s="59"/>
      <c r="O31" s="215"/>
      <c r="P31" s="58"/>
      <c r="Q31" s="215"/>
      <c r="R31" s="59"/>
      <c r="S31" s="722"/>
      <c r="T31" s="215"/>
      <c r="U31" s="215"/>
      <c r="V31" s="215"/>
      <c r="W31" s="215"/>
      <c r="X31" s="15"/>
      <c r="Y31" s="168" t="s">
        <v>89</v>
      </c>
      <c r="Z31" s="169"/>
      <c r="AA31" s="154" t="s">
        <v>90</v>
      </c>
      <c r="AB31" s="64"/>
      <c r="AC31" s="64"/>
      <c r="AD31" s="167"/>
      <c r="AF31" s="170" t="s">
        <v>89</v>
      </c>
      <c r="AG31" s="171" t="s">
        <v>91</v>
      </c>
      <c r="AH31" s="9"/>
      <c r="AI31" s="9"/>
      <c r="AJ31" s="32"/>
      <c r="AK31" s="66"/>
      <c r="AL31" s="69"/>
      <c r="AM31" s="69"/>
      <c r="AN31" s="67"/>
      <c r="AO31" s="68"/>
      <c r="AP31" s="67"/>
      <c r="AQ31" s="68"/>
      <c r="AR31" s="68"/>
      <c r="AS31" s="68"/>
      <c r="AT31" s="66"/>
      <c r="AU31" s="69"/>
      <c r="AV31" s="68"/>
      <c r="AW31" s="68"/>
      <c r="AX31" s="16"/>
      <c r="AY31" s="16"/>
      <c r="AZ31" s="16"/>
      <c r="BA31" s="16"/>
      <c r="BB31" s="16"/>
      <c r="BC31" s="16"/>
      <c r="BD31" s="16"/>
      <c r="BE31" s="16"/>
      <c r="BF31" s="14"/>
      <c r="BG31" s="11"/>
      <c r="BH31" s="11"/>
    </row>
    <row r="32" spans="1:71" ht="30" customHeight="1" x14ac:dyDescent="0.75">
      <c r="A32" s="25" t="s">
        <v>92</v>
      </c>
      <c r="B32" s="52"/>
      <c r="C32" s="53" t="s">
        <v>93</v>
      </c>
      <c r="D32" s="9"/>
      <c r="E32" s="6" t="s">
        <v>886</v>
      </c>
      <c r="F32" s="30">
        <v>6</v>
      </c>
      <c r="G32" s="49"/>
      <c r="H32" s="50"/>
      <c r="I32" s="215">
        <f t="shared" si="0"/>
        <v>0</v>
      </c>
      <c r="J32" s="232"/>
      <c r="K32" s="215">
        <f t="shared" si="1"/>
        <v>0</v>
      </c>
      <c r="L32" s="215"/>
      <c r="M32" s="215">
        <f t="shared" si="2"/>
        <v>0</v>
      </c>
      <c r="N32" s="215"/>
      <c r="O32" s="215">
        <f t="shared" si="3"/>
        <v>0</v>
      </c>
      <c r="P32" s="215"/>
      <c r="Q32" s="215">
        <f t="shared" si="4"/>
        <v>0</v>
      </c>
      <c r="R32" s="215"/>
      <c r="S32" s="51">
        <v>1</v>
      </c>
      <c r="T32" s="215">
        <f t="shared" si="5"/>
        <v>0</v>
      </c>
      <c r="U32" s="215">
        <f t="shared" si="6"/>
        <v>0</v>
      </c>
      <c r="V32" s="215">
        <f t="shared" si="7"/>
        <v>0</v>
      </c>
      <c r="W32" s="215">
        <f t="shared" si="8"/>
        <v>0</v>
      </c>
      <c r="X32" s="15"/>
      <c r="Y32" s="64" t="s">
        <v>92</v>
      </c>
      <c r="Z32" s="62"/>
      <c r="AA32" s="63" t="s">
        <v>93</v>
      </c>
      <c r="AB32" s="64"/>
      <c r="AC32" s="166" t="s">
        <v>886</v>
      </c>
      <c r="AD32" s="167">
        <v>4</v>
      </c>
      <c r="AF32" s="9" t="s">
        <v>92</v>
      </c>
      <c r="AG32" s="10" t="s">
        <v>474</v>
      </c>
      <c r="AH32" s="9"/>
      <c r="AI32" s="6" t="s">
        <v>886</v>
      </c>
      <c r="AJ32" s="32">
        <v>4</v>
      </c>
      <c r="AK32" s="14">
        <v>108322.87121734626</v>
      </c>
      <c r="AL32" s="28">
        <f>AK32/AJ32</f>
        <v>27080.717804336564</v>
      </c>
      <c r="AM32" s="28"/>
      <c r="AN32" s="33"/>
      <c r="AO32" s="11"/>
      <c r="AP32" s="67"/>
      <c r="AQ32" s="68"/>
      <c r="AR32" s="68"/>
      <c r="AS32" s="68"/>
      <c r="AT32" s="14"/>
      <c r="AU32" s="28"/>
      <c r="AV32" s="11"/>
      <c r="AW32" s="11"/>
      <c r="AX32" s="16"/>
      <c r="AY32" s="16"/>
      <c r="AZ32" s="16"/>
      <c r="BA32" s="16"/>
      <c r="BB32" s="16"/>
      <c r="BC32" s="16"/>
      <c r="BD32" s="16"/>
      <c r="BE32" s="16"/>
      <c r="BF32" s="14"/>
      <c r="BG32" s="11"/>
      <c r="BH32" s="11"/>
    </row>
    <row r="33" spans="1:60" ht="30" customHeight="1" x14ac:dyDescent="0.75">
      <c r="A33" s="25" t="s">
        <v>94</v>
      </c>
      <c r="B33" s="52"/>
      <c r="C33" s="53" t="s">
        <v>95</v>
      </c>
      <c r="D33" s="9"/>
      <c r="E33" s="6" t="s">
        <v>886</v>
      </c>
      <c r="F33" s="30">
        <v>6</v>
      </c>
      <c r="G33" s="49"/>
      <c r="H33" s="50"/>
      <c r="I33" s="215">
        <f t="shared" si="0"/>
        <v>0</v>
      </c>
      <c r="J33" s="232"/>
      <c r="K33" s="215">
        <f t="shared" si="1"/>
        <v>0</v>
      </c>
      <c r="L33" s="215"/>
      <c r="M33" s="215">
        <f t="shared" si="2"/>
        <v>0</v>
      </c>
      <c r="N33" s="215"/>
      <c r="O33" s="215">
        <f t="shared" si="3"/>
        <v>0</v>
      </c>
      <c r="P33" s="215"/>
      <c r="Q33" s="215">
        <f t="shared" si="4"/>
        <v>0</v>
      </c>
      <c r="R33" s="215"/>
      <c r="S33" s="51">
        <v>1</v>
      </c>
      <c r="T33" s="215">
        <f t="shared" si="5"/>
        <v>0</v>
      </c>
      <c r="U33" s="215">
        <f t="shared" si="6"/>
        <v>0</v>
      </c>
      <c r="V33" s="215">
        <f t="shared" si="7"/>
        <v>0</v>
      </c>
      <c r="W33" s="215">
        <f t="shared" si="8"/>
        <v>0</v>
      </c>
      <c r="X33" s="15"/>
      <c r="Y33" s="64" t="s">
        <v>94</v>
      </c>
      <c r="Z33" s="62"/>
      <c r="AA33" s="63" t="s">
        <v>95</v>
      </c>
      <c r="AB33" s="64"/>
      <c r="AC33" s="166" t="s">
        <v>886</v>
      </c>
      <c r="AD33" s="167">
        <v>4</v>
      </c>
      <c r="AF33" s="9" t="s">
        <v>94</v>
      </c>
      <c r="AG33" s="10" t="s">
        <v>96</v>
      </c>
      <c r="AH33" s="9"/>
      <c r="AI33" s="6" t="s">
        <v>886</v>
      </c>
      <c r="AJ33" s="32">
        <v>4</v>
      </c>
      <c r="AK33" s="14">
        <v>88390</v>
      </c>
      <c r="AL33" s="28">
        <f>AK33/AJ33</f>
        <v>22097.5</v>
      </c>
      <c r="AM33" s="28"/>
      <c r="AN33" s="33"/>
      <c r="AO33" s="11"/>
      <c r="AP33" s="67"/>
      <c r="AQ33" s="68"/>
      <c r="AR33" s="68"/>
      <c r="AS33" s="68"/>
      <c r="AT33" s="14"/>
      <c r="AU33" s="28"/>
      <c r="AV33" s="11"/>
      <c r="AW33" s="11"/>
      <c r="AX33" s="16"/>
      <c r="AY33" s="16"/>
      <c r="AZ33" s="16"/>
      <c r="BA33" s="16"/>
      <c r="BB33" s="16"/>
      <c r="BC33" s="16"/>
      <c r="BD33" s="16"/>
      <c r="BE33" s="16"/>
      <c r="BF33" s="14"/>
      <c r="BG33" s="11"/>
      <c r="BH33" s="11"/>
    </row>
    <row r="34" spans="1:60" ht="30" customHeight="1" x14ac:dyDescent="0.75">
      <c r="A34" s="25" t="s">
        <v>97</v>
      </c>
      <c r="B34" s="52"/>
      <c r="C34" s="53" t="s">
        <v>586</v>
      </c>
      <c r="D34" s="9"/>
      <c r="E34" s="6" t="s">
        <v>886</v>
      </c>
      <c r="F34" s="30">
        <v>2</v>
      </c>
      <c r="G34" s="49"/>
      <c r="H34" s="50"/>
      <c r="I34" s="215">
        <f t="shared" si="0"/>
        <v>0</v>
      </c>
      <c r="J34" s="232"/>
      <c r="K34" s="215">
        <f t="shared" si="1"/>
        <v>0</v>
      </c>
      <c r="L34" s="215"/>
      <c r="M34" s="215">
        <f t="shared" si="2"/>
        <v>0</v>
      </c>
      <c r="N34" s="215"/>
      <c r="O34" s="215">
        <f t="shared" si="3"/>
        <v>0</v>
      </c>
      <c r="P34" s="215"/>
      <c r="Q34" s="215">
        <f t="shared" si="4"/>
        <v>0</v>
      </c>
      <c r="R34" s="215"/>
      <c r="S34" s="51">
        <v>1</v>
      </c>
      <c r="T34" s="215">
        <f t="shared" si="5"/>
        <v>0</v>
      </c>
      <c r="U34" s="215">
        <f t="shared" si="6"/>
        <v>0</v>
      </c>
      <c r="V34" s="215">
        <f t="shared" si="7"/>
        <v>0</v>
      </c>
      <c r="W34" s="215">
        <f t="shared" si="8"/>
        <v>0</v>
      </c>
      <c r="X34" s="15"/>
      <c r="Y34" s="64"/>
      <c r="Z34" s="62"/>
      <c r="AA34" s="63"/>
      <c r="AB34" s="64"/>
      <c r="AC34" s="166"/>
      <c r="AD34" s="167"/>
      <c r="AF34" s="9"/>
      <c r="AG34" s="10"/>
      <c r="AH34" s="9"/>
      <c r="AI34" s="6"/>
      <c r="AJ34" s="32"/>
      <c r="AK34" s="14"/>
      <c r="AL34" s="28"/>
      <c r="AM34" s="28"/>
      <c r="AN34" s="33"/>
      <c r="AO34" s="11"/>
      <c r="AP34" s="67"/>
      <c r="AQ34" s="68"/>
      <c r="AR34" s="68"/>
      <c r="AS34" s="68"/>
      <c r="AT34" s="14"/>
      <c r="AU34" s="28"/>
      <c r="AV34" s="11"/>
      <c r="AW34" s="11"/>
      <c r="AX34" s="16"/>
      <c r="AY34" s="16"/>
      <c r="AZ34" s="16"/>
      <c r="BA34" s="16"/>
      <c r="BB34" s="16"/>
      <c r="BC34" s="16"/>
      <c r="BD34" s="16"/>
      <c r="BE34" s="16"/>
      <c r="BF34" s="14"/>
      <c r="BG34" s="11"/>
      <c r="BH34" s="11"/>
    </row>
    <row r="35" spans="1:60" ht="30" customHeight="1" x14ac:dyDescent="0.75">
      <c r="A35" s="25" t="s">
        <v>98</v>
      </c>
      <c r="B35" s="52"/>
      <c r="C35" s="53" t="s">
        <v>573</v>
      </c>
      <c r="D35" s="9"/>
      <c r="E35" s="6" t="s">
        <v>886</v>
      </c>
      <c r="F35" s="30">
        <v>2</v>
      </c>
      <c r="G35" s="49"/>
      <c r="H35" s="50"/>
      <c r="I35" s="215">
        <f t="shared" si="0"/>
        <v>0</v>
      </c>
      <c r="J35" s="232"/>
      <c r="K35" s="215">
        <f t="shared" si="1"/>
        <v>0</v>
      </c>
      <c r="L35" s="215"/>
      <c r="M35" s="215">
        <f t="shared" si="2"/>
        <v>0</v>
      </c>
      <c r="N35" s="215"/>
      <c r="O35" s="215">
        <f t="shared" si="3"/>
        <v>0</v>
      </c>
      <c r="P35" s="215"/>
      <c r="Q35" s="215">
        <f t="shared" si="4"/>
        <v>0</v>
      </c>
      <c r="R35" s="215"/>
      <c r="S35" s="51">
        <v>1</v>
      </c>
      <c r="T35" s="215">
        <f t="shared" si="5"/>
        <v>0</v>
      </c>
      <c r="U35" s="215">
        <f t="shared" si="6"/>
        <v>0</v>
      </c>
      <c r="V35" s="215">
        <f t="shared" si="7"/>
        <v>0</v>
      </c>
      <c r="W35" s="215">
        <f t="shared" si="8"/>
        <v>0</v>
      </c>
      <c r="X35" s="15"/>
      <c r="Y35" s="64" t="s">
        <v>97</v>
      </c>
      <c r="Z35" s="62"/>
      <c r="AA35" s="63" t="s">
        <v>475</v>
      </c>
      <c r="AB35" s="64"/>
      <c r="AC35" s="166" t="s">
        <v>886</v>
      </c>
      <c r="AD35" s="167">
        <v>2</v>
      </c>
      <c r="AF35" s="9" t="s">
        <v>97</v>
      </c>
      <c r="AG35" s="10" t="s">
        <v>476</v>
      </c>
      <c r="AH35" s="9"/>
      <c r="AI35" s="6" t="s">
        <v>886</v>
      </c>
      <c r="AJ35" s="32">
        <v>2</v>
      </c>
      <c r="AK35" s="14"/>
      <c r="AL35" s="28"/>
      <c r="AM35" s="28"/>
      <c r="AN35" s="33"/>
      <c r="AO35" s="11"/>
      <c r="AP35" s="67"/>
      <c r="AQ35" s="68"/>
      <c r="AR35" s="68"/>
      <c r="AS35" s="68"/>
      <c r="AT35" s="14"/>
      <c r="AU35" s="28"/>
      <c r="AV35" s="11"/>
      <c r="AW35" s="11"/>
      <c r="AX35" s="16"/>
      <c r="AY35" s="16"/>
      <c r="AZ35" s="16"/>
      <c r="BA35" s="16"/>
      <c r="BB35" s="16"/>
      <c r="BC35" s="16"/>
      <c r="BD35" s="16"/>
      <c r="BE35" s="16"/>
      <c r="BF35" s="14"/>
      <c r="BG35" s="11"/>
      <c r="BH35" s="11"/>
    </row>
    <row r="36" spans="1:60" ht="30" customHeight="1" x14ac:dyDescent="0.75">
      <c r="A36" s="25" t="s">
        <v>101</v>
      </c>
      <c r="B36" s="52"/>
      <c r="C36" s="53" t="s">
        <v>99</v>
      </c>
      <c r="D36" s="9"/>
      <c r="E36" s="6" t="s">
        <v>886</v>
      </c>
      <c r="F36" s="30">
        <v>1</v>
      </c>
      <c r="G36" s="49"/>
      <c r="H36" s="50"/>
      <c r="I36" s="215">
        <f t="shared" si="0"/>
        <v>0</v>
      </c>
      <c r="J36" s="232"/>
      <c r="K36" s="215">
        <f t="shared" si="1"/>
        <v>0</v>
      </c>
      <c r="L36" s="215"/>
      <c r="M36" s="215">
        <f t="shared" si="2"/>
        <v>0</v>
      </c>
      <c r="N36" s="215"/>
      <c r="O36" s="215">
        <f t="shared" si="3"/>
        <v>0</v>
      </c>
      <c r="P36" s="215"/>
      <c r="Q36" s="215">
        <f t="shared" si="4"/>
        <v>0</v>
      </c>
      <c r="R36" s="215"/>
      <c r="S36" s="51">
        <v>1</v>
      </c>
      <c r="T36" s="215">
        <f t="shared" si="5"/>
        <v>0</v>
      </c>
      <c r="U36" s="215">
        <f t="shared" si="6"/>
        <v>0</v>
      </c>
      <c r="V36" s="215">
        <f t="shared" si="7"/>
        <v>0</v>
      </c>
      <c r="W36" s="215">
        <f t="shared" si="8"/>
        <v>0</v>
      </c>
      <c r="X36" s="15"/>
      <c r="Y36" s="64" t="s">
        <v>98</v>
      </c>
      <c r="Z36" s="62"/>
      <c r="AA36" s="63" t="s">
        <v>99</v>
      </c>
      <c r="AB36" s="64"/>
      <c r="AC36" s="166" t="s">
        <v>886</v>
      </c>
      <c r="AD36" s="167">
        <v>1</v>
      </c>
      <c r="AF36" s="9" t="s">
        <v>98</v>
      </c>
      <c r="AG36" s="10" t="s">
        <v>100</v>
      </c>
      <c r="AH36" s="9"/>
      <c r="AI36" s="6" t="s">
        <v>886</v>
      </c>
      <c r="AJ36" s="32">
        <v>1</v>
      </c>
      <c r="AK36" s="14"/>
      <c r="AL36" s="28"/>
      <c r="AM36" s="28"/>
      <c r="AN36" s="33"/>
      <c r="AO36" s="11"/>
      <c r="AP36" s="67"/>
      <c r="AQ36" s="68"/>
      <c r="AR36" s="68"/>
      <c r="AS36" s="68"/>
      <c r="AT36" s="14"/>
      <c r="AU36" s="28"/>
      <c r="AV36" s="11"/>
      <c r="AW36" s="11"/>
      <c r="AX36" s="16"/>
      <c r="AY36" s="16"/>
      <c r="AZ36" s="16"/>
      <c r="BA36" s="16"/>
      <c r="BB36" s="16"/>
      <c r="BC36" s="16"/>
      <c r="BD36" s="16"/>
      <c r="BE36" s="16"/>
      <c r="BF36" s="14"/>
      <c r="BG36" s="11"/>
      <c r="BH36" s="11"/>
    </row>
    <row r="37" spans="1:60" ht="30" customHeight="1" x14ac:dyDescent="0.75">
      <c r="A37" s="25" t="s">
        <v>104</v>
      </c>
      <c r="B37" s="52"/>
      <c r="C37" s="53" t="s">
        <v>576</v>
      </c>
      <c r="D37" s="9"/>
      <c r="E37" s="6" t="s">
        <v>886</v>
      </c>
      <c r="F37" s="30">
        <v>2</v>
      </c>
      <c r="G37" s="49"/>
      <c r="H37" s="50"/>
      <c r="I37" s="215">
        <f t="shared" si="0"/>
        <v>0</v>
      </c>
      <c r="J37" s="232"/>
      <c r="K37" s="215">
        <f t="shared" si="1"/>
        <v>0</v>
      </c>
      <c r="L37" s="215"/>
      <c r="M37" s="215">
        <f t="shared" si="2"/>
        <v>0</v>
      </c>
      <c r="N37" s="215"/>
      <c r="O37" s="215">
        <f t="shared" si="3"/>
        <v>0</v>
      </c>
      <c r="P37" s="215"/>
      <c r="Q37" s="215">
        <f t="shared" si="4"/>
        <v>0</v>
      </c>
      <c r="R37" s="215"/>
      <c r="S37" s="51">
        <v>1</v>
      </c>
      <c r="T37" s="215">
        <f t="shared" si="5"/>
        <v>0</v>
      </c>
      <c r="U37" s="215">
        <f t="shared" si="6"/>
        <v>0</v>
      </c>
      <c r="V37" s="215">
        <f t="shared" si="7"/>
        <v>0</v>
      </c>
      <c r="W37" s="215">
        <f t="shared" si="8"/>
        <v>0</v>
      </c>
      <c r="X37" s="15"/>
      <c r="Y37" s="64" t="s">
        <v>101</v>
      </c>
      <c r="Z37" s="62"/>
      <c r="AA37" s="63" t="s">
        <v>102</v>
      </c>
      <c r="AB37" s="64"/>
      <c r="AC37" s="166" t="s">
        <v>886</v>
      </c>
      <c r="AD37" s="167">
        <v>2</v>
      </c>
      <c r="AF37" s="9" t="s">
        <v>101</v>
      </c>
      <c r="AG37" s="10" t="s">
        <v>103</v>
      </c>
      <c r="AH37" s="9"/>
      <c r="AI37" s="6" t="s">
        <v>886</v>
      </c>
      <c r="AJ37" s="32">
        <v>2</v>
      </c>
      <c r="AK37" s="14"/>
      <c r="AL37" s="28"/>
      <c r="AM37" s="28"/>
      <c r="AN37" s="33"/>
      <c r="AO37" s="11"/>
      <c r="AP37" s="67"/>
      <c r="AQ37" s="68"/>
      <c r="AR37" s="68"/>
      <c r="AS37" s="68"/>
      <c r="AT37" s="14"/>
      <c r="AU37" s="28"/>
      <c r="AV37" s="11"/>
      <c r="AW37" s="11"/>
      <c r="AX37" s="16"/>
      <c r="AY37" s="16"/>
      <c r="AZ37" s="16"/>
      <c r="BA37" s="16"/>
      <c r="BB37" s="16"/>
      <c r="BC37" s="16"/>
      <c r="BD37" s="16"/>
      <c r="BE37" s="16"/>
      <c r="BF37" s="14"/>
      <c r="BG37" s="11"/>
      <c r="BH37" s="11"/>
    </row>
    <row r="38" spans="1:60" ht="30" customHeight="1" x14ac:dyDescent="0.75">
      <c r="A38" s="25" t="s">
        <v>105</v>
      </c>
      <c r="B38" s="52"/>
      <c r="C38" s="53" t="s">
        <v>571</v>
      </c>
      <c r="D38" s="9"/>
      <c r="E38" s="6" t="s">
        <v>886</v>
      </c>
      <c r="F38" s="30">
        <v>2</v>
      </c>
      <c r="G38" s="49"/>
      <c r="H38" s="50"/>
      <c r="I38" s="215">
        <f t="shared" si="0"/>
        <v>0</v>
      </c>
      <c r="J38" s="232"/>
      <c r="K38" s="215">
        <f t="shared" si="1"/>
        <v>0</v>
      </c>
      <c r="L38" s="215"/>
      <c r="M38" s="215">
        <f t="shared" si="2"/>
        <v>0</v>
      </c>
      <c r="N38" s="215"/>
      <c r="O38" s="215">
        <f t="shared" si="3"/>
        <v>0</v>
      </c>
      <c r="P38" s="215"/>
      <c r="Q38" s="215">
        <f t="shared" si="4"/>
        <v>0</v>
      </c>
      <c r="R38" s="215"/>
      <c r="S38" s="51">
        <v>1</v>
      </c>
      <c r="T38" s="215">
        <f t="shared" si="5"/>
        <v>0</v>
      </c>
      <c r="U38" s="215">
        <f t="shared" si="6"/>
        <v>0</v>
      </c>
      <c r="V38" s="215">
        <f t="shared" si="7"/>
        <v>0</v>
      </c>
      <c r="W38" s="215">
        <f t="shared" si="8"/>
        <v>0</v>
      </c>
      <c r="X38" s="15"/>
      <c r="Y38" s="64" t="s">
        <v>108</v>
      </c>
      <c r="Z38" s="62"/>
      <c r="AA38" s="63" t="s">
        <v>106</v>
      </c>
      <c r="AB38" s="64"/>
      <c r="AC38" s="166" t="s">
        <v>886</v>
      </c>
      <c r="AD38" s="167">
        <v>2</v>
      </c>
      <c r="AF38" s="9" t="s">
        <v>108</v>
      </c>
      <c r="AG38" s="10" t="s">
        <v>107</v>
      </c>
      <c r="AH38" s="9"/>
      <c r="AI38" s="6" t="s">
        <v>886</v>
      </c>
      <c r="AJ38" s="32">
        <v>2</v>
      </c>
      <c r="AK38" s="14">
        <v>50446.790650570227</v>
      </c>
      <c r="AL38" s="28">
        <f t="shared" ref="AL38:AL42" si="9">AK38/AJ38</f>
        <v>25223.395325285113</v>
      </c>
      <c r="AM38" s="28"/>
      <c r="AN38" s="33"/>
      <c r="AO38" s="11"/>
      <c r="AP38" s="67"/>
      <c r="AQ38" s="68"/>
      <c r="AR38" s="68"/>
      <c r="AS38" s="68"/>
      <c r="AT38" s="14"/>
      <c r="AU38" s="28"/>
      <c r="AV38" s="11"/>
      <c r="AW38" s="11"/>
      <c r="AX38" s="16"/>
      <c r="AY38" s="16"/>
      <c r="AZ38" s="16"/>
      <c r="BA38" s="16"/>
      <c r="BB38" s="16"/>
      <c r="BC38" s="16"/>
      <c r="BD38" s="16"/>
      <c r="BE38" s="16"/>
      <c r="BF38" s="14"/>
      <c r="BG38" s="11"/>
      <c r="BH38" s="11"/>
    </row>
    <row r="39" spans="1:60" ht="30" customHeight="1" x14ac:dyDescent="0.75">
      <c r="A39" s="25" t="s">
        <v>108</v>
      </c>
      <c r="B39" s="52"/>
      <c r="C39" s="53" t="s">
        <v>110</v>
      </c>
      <c r="D39" s="9"/>
      <c r="E39" s="6" t="s">
        <v>886</v>
      </c>
      <c r="F39" s="30">
        <v>2</v>
      </c>
      <c r="G39" s="49"/>
      <c r="H39" s="50"/>
      <c r="I39" s="215">
        <f t="shared" si="0"/>
        <v>0</v>
      </c>
      <c r="J39" s="232"/>
      <c r="K39" s="215">
        <f t="shared" si="1"/>
        <v>0</v>
      </c>
      <c r="L39" s="215"/>
      <c r="M39" s="215">
        <f t="shared" si="2"/>
        <v>0</v>
      </c>
      <c r="N39" s="215"/>
      <c r="O39" s="215">
        <f t="shared" si="3"/>
        <v>0</v>
      </c>
      <c r="P39" s="215"/>
      <c r="Q39" s="215">
        <f t="shared" si="4"/>
        <v>0</v>
      </c>
      <c r="R39" s="215"/>
      <c r="S39" s="51">
        <v>1</v>
      </c>
      <c r="T39" s="215">
        <f t="shared" si="5"/>
        <v>0</v>
      </c>
      <c r="U39" s="215">
        <f t="shared" si="6"/>
        <v>0</v>
      </c>
      <c r="V39" s="215">
        <f t="shared" si="7"/>
        <v>0</v>
      </c>
      <c r="W39" s="215">
        <f t="shared" si="8"/>
        <v>0</v>
      </c>
      <c r="X39" s="15"/>
      <c r="Y39" s="64"/>
      <c r="Z39" s="62"/>
      <c r="AA39" s="63"/>
      <c r="AB39" s="64"/>
      <c r="AC39" s="166"/>
      <c r="AD39" s="167"/>
      <c r="AF39" s="9"/>
      <c r="AG39" s="10"/>
      <c r="AH39" s="9"/>
      <c r="AI39" s="6"/>
      <c r="AJ39" s="32"/>
      <c r="AK39" s="14"/>
      <c r="AL39" s="28"/>
      <c r="AM39" s="28"/>
      <c r="AN39" s="33"/>
      <c r="AO39" s="11"/>
      <c r="AP39" s="67"/>
      <c r="AQ39" s="68"/>
      <c r="AR39" s="68"/>
      <c r="AS39" s="68"/>
      <c r="AT39" s="14"/>
      <c r="AU39" s="28"/>
      <c r="AV39" s="11"/>
      <c r="AW39" s="11"/>
      <c r="AX39" s="16"/>
      <c r="AY39" s="16"/>
      <c r="AZ39" s="16"/>
      <c r="BA39" s="16"/>
      <c r="BB39" s="16"/>
      <c r="BC39" s="16"/>
      <c r="BD39" s="16"/>
      <c r="BE39" s="16"/>
      <c r="BF39" s="14"/>
      <c r="BG39" s="11"/>
      <c r="BH39" s="11"/>
    </row>
    <row r="40" spans="1:60" ht="30" customHeight="1" x14ac:dyDescent="0.75">
      <c r="A40" s="25" t="s">
        <v>109</v>
      </c>
      <c r="B40" s="52"/>
      <c r="C40" s="53" t="s">
        <v>477</v>
      </c>
      <c r="D40" s="9"/>
      <c r="E40" s="6" t="s">
        <v>886</v>
      </c>
      <c r="F40" s="30">
        <v>1</v>
      </c>
      <c r="G40" s="49"/>
      <c r="H40" s="50"/>
      <c r="I40" s="215">
        <f t="shared" si="0"/>
        <v>0</v>
      </c>
      <c r="J40" s="232"/>
      <c r="K40" s="215">
        <f t="shared" si="1"/>
        <v>0</v>
      </c>
      <c r="L40" s="215"/>
      <c r="M40" s="215">
        <f t="shared" si="2"/>
        <v>0</v>
      </c>
      <c r="N40" s="215"/>
      <c r="O40" s="215">
        <f t="shared" si="3"/>
        <v>0</v>
      </c>
      <c r="P40" s="215"/>
      <c r="Q40" s="215">
        <f t="shared" si="4"/>
        <v>0</v>
      </c>
      <c r="R40" s="215"/>
      <c r="S40" s="51">
        <v>1</v>
      </c>
      <c r="T40" s="215">
        <f t="shared" si="5"/>
        <v>0</v>
      </c>
      <c r="U40" s="215">
        <f t="shared" si="6"/>
        <v>0</v>
      </c>
      <c r="V40" s="215">
        <f t="shared" si="7"/>
        <v>0</v>
      </c>
      <c r="W40" s="215">
        <f t="shared" si="8"/>
        <v>0</v>
      </c>
      <c r="X40" s="15"/>
      <c r="Y40" s="64" t="s">
        <v>111</v>
      </c>
      <c r="Z40" s="62"/>
      <c r="AA40" s="63" t="s">
        <v>477</v>
      </c>
      <c r="AB40" s="64"/>
      <c r="AC40" s="166" t="s">
        <v>886</v>
      </c>
      <c r="AD40" s="167">
        <v>1</v>
      </c>
      <c r="AF40" s="9" t="s">
        <v>111</v>
      </c>
      <c r="AG40" s="10" t="s">
        <v>113</v>
      </c>
      <c r="AH40" s="9"/>
      <c r="AI40" s="6" t="s">
        <v>886</v>
      </c>
      <c r="AJ40" s="32">
        <v>1</v>
      </c>
      <c r="AK40" s="14"/>
      <c r="AL40" s="28">
        <f t="shared" si="9"/>
        <v>0</v>
      </c>
      <c r="AM40" s="28"/>
      <c r="AN40" s="33"/>
      <c r="AO40" s="11"/>
      <c r="AP40" s="67"/>
      <c r="AQ40" s="68"/>
      <c r="AR40" s="68"/>
      <c r="AS40" s="68"/>
      <c r="AT40" s="14"/>
      <c r="AU40" s="28"/>
      <c r="AV40" s="11"/>
      <c r="AW40" s="11"/>
      <c r="AX40" s="16"/>
      <c r="AY40" s="16"/>
      <c r="AZ40" s="16"/>
      <c r="BA40" s="16"/>
      <c r="BB40" s="16"/>
      <c r="BC40" s="16"/>
      <c r="BD40" s="16"/>
      <c r="BE40" s="16"/>
      <c r="BF40" s="14"/>
      <c r="BG40" s="11"/>
      <c r="BH40" s="11"/>
    </row>
    <row r="41" spans="1:60" ht="30" customHeight="1" x14ac:dyDescent="0.75">
      <c r="A41" s="25" t="s">
        <v>111</v>
      </c>
      <c r="B41" s="52"/>
      <c r="C41" s="53" t="s">
        <v>115</v>
      </c>
      <c r="D41" s="9"/>
      <c r="E41" s="6" t="s">
        <v>116</v>
      </c>
      <c r="F41" s="30">
        <v>3</v>
      </c>
      <c r="G41" s="49"/>
      <c r="H41" s="50"/>
      <c r="I41" s="215">
        <f t="shared" si="0"/>
        <v>0</v>
      </c>
      <c r="J41" s="232"/>
      <c r="K41" s="215">
        <f t="shared" si="1"/>
        <v>0</v>
      </c>
      <c r="L41" s="215"/>
      <c r="M41" s="215">
        <f t="shared" si="2"/>
        <v>0</v>
      </c>
      <c r="N41" s="215"/>
      <c r="O41" s="215">
        <f t="shared" si="3"/>
        <v>0</v>
      </c>
      <c r="P41" s="215"/>
      <c r="Q41" s="215">
        <f t="shared" si="4"/>
        <v>0</v>
      </c>
      <c r="R41" s="215"/>
      <c r="S41" s="51">
        <v>1</v>
      </c>
      <c r="T41" s="215">
        <f t="shared" si="5"/>
        <v>0</v>
      </c>
      <c r="U41" s="215">
        <f t="shared" si="6"/>
        <v>0</v>
      </c>
      <c r="V41" s="215">
        <f t="shared" si="7"/>
        <v>0</v>
      </c>
      <c r="W41" s="215">
        <f t="shared" si="8"/>
        <v>0</v>
      </c>
      <c r="X41" s="15"/>
      <c r="Y41" s="64" t="s">
        <v>112</v>
      </c>
      <c r="Z41" s="62"/>
      <c r="AA41" s="63" t="s">
        <v>115</v>
      </c>
      <c r="AB41" s="64"/>
      <c r="AC41" s="166" t="s">
        <v>116</v>
      </c>
      <c r="AD41" s="167">
        <v>6</v>
      </c>
      <c r="AF41" s="9" t="s">
        <v>112</v>
      </c>
      <c r="AG41" s="10" t="s">
        <v>117</v>
      </c>
      <c r="AH41" s="9"/>
      <c r="AI41" s="6" t="s">
        <v>118</v>
      </c>
      <c r="AJ41" s="32">
        <v>6</v>
      </c>
      <c r="AK41" s="14">
        <v>14080.940191937743</v>
      </c>
      <c r="AL41" s="28">
        <f t="shared" si="9"/>
        <v>2346.8233653229572</v>
      </c>
      <c r="AM41" s="28"/>
      <c r="AN41" s="33"/>
      <c r="AO41" s="11"/>
      <c r="AP41" s="67"/>
      <c r="AQ41" s="68"/>
      <c r="AR41" s="68"/>
      <c r="AS41" s="68"/>
      <c r="AT41" s="14"/>
      <c r="AU41" s="28"/>
      <c r="AV41" s="11"/>
      <c r="AW41" s="11"/>
      <c r="AX41" s="16"/>
      <c r="AY41" s="16"/>
      <c r="AZ41" s="16"/>
      <c r="BA41" s="16"/>
      <c r="BB41" s="16"/>
      <c r="BC41" s="16"/>
      <c r="BD41" s="16"/>
      <c r="BE41" s="16"/>
      <c r="BF41" s="14"/>
      <c r="BG41" s="11"/>
      <c r="BH41" s="11"/>
    </row>
    <row r="42" spans="1:60" ht="30" customHeight="1" x14ac:dyDescent="0.75">
      <c r="A42" s="25" t="s">
        <v>112</v>
      </c>
      <c r="B42" s="52"/>
      <c r="C42" s="53" t="s">
        <v>120</v>
      </c>
      <c r="D42" s="9"/>
      <c r="E42" s="6" t="s">
        <v>886</v>
      </c>
      <c r="F42" s="30">
        <v>1</v>
      </c>
      <c r="G42" s="49"/>
      <c r="H42" s="50"/>
      <c r="I42" s="215">
        <f t="shared" si="0"/>
        <v>0</v>
      </c>
      <c r="J42" s="232"/>
      <c r="K42" s="215">
        <f t="shared" si="1"/>
        <v>0</v>
      </c>
      <c r="L42" s="215"/>
      <c r="M42" s="215">
        <f t="shared" si="2"/>
        <v>0</v>
      </c>
      <c r="N42" s="215"/>
      <c r="O42" s="215">
        <f t="shared" si="3"/>
        <v>0</v>
      </c>
      <c r="P42" s="215"/>
      <c r="Q42" s="215">
        <f t="shared" si="4"/>
        <v>0</v>
      </c>
      <c r="R42" s="215"/>
      <c r="S42" s="51">
        <v>1</v>
      </c>
      <c r="T42" s="215">
        <f t="shared" si="5"/>
        <v>0</v>
      </c>
      <c r="U42" s="215">
        <f t="shared" si="6"/>
        <v>0</v>
      </c>
      <c r="V42" s="215">
        <f t="shared" si="7"/>
        <v>0</v>
      </c>
      <c r="W42" s="215">
        <f t="shared" si="8"/>
        <v>0</v>
      </c>
      <c r="X42" s="15"/>
      <c r="Y42" s="64" t="s">
        <v>114</v>
      </c>
      <c r="Z42" s="62"/>
      <c r="AA42" s="63" t="s">
        <v>120</v>
      </c>
      <c r="AB42" s="64"/>
      <c r="AC42" s="166" t="s">
        <v>886</v>
      </c>
      <c r="AD42" s="167">
        <v>1</v>
      </c>
      <c r="AF42" s="9" t="s">
        <v>114</v>
      </c>
      <c r="AG42" s="10" t="s">
        <v>121</v>
      </c>
      <c r="AH42" s="9"/>
      <c r="AI42" s="6" t="s">
        <v>886</v>
      </c>
      <c r="AJ42" s="32">
        <v>1</v>
      </c>
      <c r="AK42" s="14"/>
      <c r="AL42" s="28">
        <f t="shared" si="9"/>
        <v>0</v>
      </c>
      <c r="AM42" s="28"/>
      <c r="AN42" s="33"/>
      <c r="AO42" s="11"/>
      <c r="AP42" s="67"/>
      <c r="AQ42" s="68"/>
      <c r="AR42" s="68"/>
      <c r="AS42" s="68"/>
      <c r="AT42" s="14"/>
      <c r="AU42" s="28"/>
      <c r="AV42" s="11"/>
      <c r="AW42" s="11"/>
      <c r="AX42" s="16"/>
      <c r="AY42" s="16"/>
      <c r="AZ42" s="16"/>
      <c r="BA42" s="16"/>
      <c r="BB42" s="16"/>
      <c r="BC42" s="16"/>
      <c r="BD42" s="16"/>
      <c r="BE42" s="16"/>
      <c r="BF42" s="14"/>
      <c r="BG42" s="11"/>
      <c r="BH42" s="11"/>
    </row>
    <row r="43" spans="1:60" ht="30" customHeight="1" x14ac:dyDescent="0.75">
      <c r="A43" s="341" t="s">
        <v>122</v>
      </c>
      <c r="B43" s="16"/>
      <c r="C43" s="274" t="s">
        <v>131</v>
      </c>
      <c r="D43" s="9"/>
      <c r="E43" s="34"/>
      <c r="F43" s="36"/>
      <c r="G43" s="58"/>
      <c r="H43" s="59"/>
      <c r="I43" s="215"/>
      <c r="J43" s="58"/>
      <c r="K43" s="215"/>
      <c r="L43" s="58"/>
      <c r="M43" s="215"/>
      <c r="N43" s="59"/>
      <c r="O43" s="215"/>
      <c r="P43" s="58"/>
      <c r="Q43" s="215"/>
      <c r="R43" s="59"/>
      <c r="S43" s="722"/>
      <c r="T43" s="215"/>
      <c r="U43" s="215"/>
      <c r="V43" s="215"/>
      <c r="W43" s="215"/>
      <c r="X43" s="15"/>
      <c r="Y43" s="168" t="s">
        <v>130</v>
      </c>
      <c r="Z43" s="169"/>
      <c r="AA43" s="154" t="s">
        <v>131</v>
      </c>
      <c r="AB43" s="64"/>
      <c r="AC43" s="65"/>
      <c r="AD43" s="37"/>
      <c r="AF43" s="170" t="s">
        <v>130</v>
      </c>
      <c r="AG43" s="171" t="s">
        <v>132</v>
      </c>
      <c r="AH43" s="9"/>
      <c r="AI43" s="34"/>
      <c r="AJ43" s="37"/>
      <c r="AK43" s="66"/>
      <c r="AL43" s="69"/>
      <c r="AM43" s="69"/>
      <c r="AN43" s="67"/>
      <c r="AO43" s="68"/>
      <c r="AP43" s="67"/>
      <c r="AQ43" s="68"/>
      <c r="AR43" s="68"/>
      <c r="AS43" s="68"/>
      <c r="AT43" s="66"/>
      <c r="AU43" s="69"/>
      <c r="AV43" s="68"/>
      <c r="AW43" s="68"/>
      <c r="AX43" s="16"/>
      <c r="AY43" s="16"/>
      <c r="AZ43" s="16"/>
      <c r="BA43" s="16"/>
      <c r="BB43" s="16"/>
      <c r="BC43" s="16"/>
      <c r="BD43" s="16"/>
      <c r="BE43" s="16"/>
      <c r="BF43" s="14"/>
      <c r="BG43" s="11"/>
      <c r="BH43" s="11"/>
    </row>
    <row r="44" spans="1:60" ht="30" customHeight="1" x14ac:dyDescent="0.75">
      <c r="A44" s="35" t="s">
        <v>123</v>
      </c>
      <c r="B44" s="52"/>
      <c r="C44" s="53" t="s">
        <v>134</v>
      </c>
      <c r="D44" s="9"/>
      <c r="E44" s="34" t="s">
        <v>886</v>
      </c>
      <c r="F44" s="38">
        <v>6</v>
      </c>
      <c r="G44" s="49"/>
      <c r="H44" s="29"/>
      <c r="I44" s="215">
        <f t="shared" si="0"/>
        <v>0</v>
      </c>
      <c r="J44" s="232"/>
      <c r="K44" s="215">
        <f t="shared" si="1"/>
        <v>0</v>
      </c>
      <c r="L44" s="58"/>
      <c r="M44" s="215">
        <f t="shared" si="2"/>
        <v>0</v>
      </c>
      <c r="N44" s="59"/>
      <c r="O44" s="215">
        <f t="shared" si="3"/>
        <v>0</v>
      </c>
      <c r="P44" s="27"/>
      <c r="Q44" s="215">
        <f t="shared" si="4"/>
        <v>0</v>
      </c>
      <c r="R44" s="26"/>
      <c r="S44" s="724">
        <v>1</v>
      </c>
      <c r="T44" s="215">
        <f t="shared" si="5"/>
        <v>0</v>
      </c>
      <c r="U44" s="215">
        <f t="shared" si="6"/>
        <v>0</v>
      </c>
      <c r="V44" s="215">
        <f t="shared" si="7"/>
        <v>0</v>
      </c>
      <c r="W44" s="215">
        <f t="shared" si="8"/>
        <v>0</v>
      </c>
      <c r="X44" s="15"/>
      <c r="Y44" s="61" t="s">
        <v>133</v>
      </c>
      <c r="Z44" s="62"/>
      <c r="AA44" s="63" t="s">
        <v>134</v>
      </c>
      <c r="AB44" s="64"/>
      <c r="AC44" s="65" t="s">
        <v>886</v>
      </c>
      <c r="AD44" s="172">
        <v>5</v>
      </c>
      <c r="AF44" s="12" t="s">
        <v>133</v>
      </c>
      <c r="AG44" s="10" t="s">
        <v>135</v>
      </c>
      <c r="AH44" s="9"/>
      <c r="AI44" s="34" t="s">
        <v>886</v>
      </c>
      <c r="AJ44" s="39">
        <v>5</v>
      </c>
      <c r="AK44" s="14">
        <v>88406</v>
      </c>
      <c r="AL44" s="28">
        <f>$AK$44/SUM($AJ$44:$AJ$49)</f>
        <v>6800.4615384615381</v>
      </c>
      <c r="AM44" s="28"/>
      <c r="AN44" s="33"/>
      <c r="AO44" s="11"/>
      <c r="AP44" s="67"/>
      <c r="AQ44" s="68"/>
      <c r="AR44" s="68"/>
      <c r="AS44" s="68"/>
      <c r="AT44" s="14"/>
      <c r="AU44" s="28"/>
      <c r="AV44" s="11"/>
      <c r="AW44" s="11"/>
      <c r="AX44" s="16"/>
      <c r="AY44" s="16"/>
      <c r="AZ44" s="16"/>
      <c r="BA44" s="16"/>
      <c r="BB44" s="16"/>
      <c r="BC44" s="16"/>
      <c r="BD44" s="16"/>
      <c r="BE44" s="16"/>
      <c r="BF44" s="14"/>
      <c r="BG44" s="11"/>
      <c r="BH44" s="11"/>
    </row>
    <row r="45" spans="1:60" ht="30" customHeight="1" x14ac:dyDescent="0.75">
      <c r="A45" s="35" t="s">
        <v>124</v>
      </c>
      <c r="B45" s="52"/>
      <c r="C45" s="53" t="s">
        <v>137</v>
      </c>
      <c r="D45" s="9"/>
      <c r="E45" s="34" t="s">
        <v>886</v>
      </c>
      <c r="F45" s="36">
        <v>6</v>
      </c>
      <c r="G45" s="49"/>
      <c r="H45" s="29"/>
      <c r="I45" s="215">
        <f t="shared" si="0"/>
        <v>0</v>
      </c>
      <c r="J45" s="232"/>
      <c r="K45" s="215">
        <f t="shared" si="1"/>
        <v>0</v>
      </c>
      <c r="L45" s="58"/>
      <c r="M45" s="215">
        <f t="shared" si="2"/>
        <v>0</v>
      </c>
      <c r="N45" s="59"/>
      <c r="O45" s="215">
        <f t="shared" si="3"/>
        <v>0</v>
      </c>
      <c r="P45" s="27"/>
      <c r="Q45" s="215">
        <f t="shared" si="4"/>
        <v>0</v>
      </c>
      <c r="R45" s="26"/>
      <c r="S45" s="724">
        <v>1</v>
      </c>
      <c r="T45" s="215">
        <f t="shared" si="5"/>
        <v>0</v>
      </c>
      <c r="U45" s="215">
        <f t="shared" si="6"/>
        <v>0</v>
      </c>
      <c r="V45" s="215">
        <f t="shared" si="7"/>
        <v>0</v>
      </c>
      <c r="W45" s="215">
        <f t="shared" si="8"/>
        <v>0</v>
      </c>
      <c r="X45" s="15"/>
      <c r="Y45" s="61" t="s">
        <v>136</v>
      </c>
      <c r="Z45" s="62"/>
      <c r="AA45" s="63" t="s">
        <v>137</v>
      </c>
      <c r="AB45" s="64"/>
      <c r="AC45" s="65" t="s">
        <v>886</v>
      </c>
      <c r="AD45" s="37">
        <v>4</v>
      </c>
      <c r="AF45" s="12" t="s">
        <v>136</v>
      </c>
      <c r="AG45" s="10" t="s">
        <v>138</v>
      </c>
      <c r="AH45" s="9"/>
      <c r="AI45" s="34" t="s">
        <v>886</v>
      </c>
      <c r="AJ45" s="37">
        <v>4</v>
      </c>
      <c r="AK45" s="14"/>
      <c r="AL45" s="28">
        <f>$AK$44/SUM($AJ$44:$AJ$49)</f>
        <v>6800.4615384615381</v>
      </c>
      <c r="AM45" s="28"/>
      <c r="AN45" s="33"/>
      <c r="AO45" s="11"/>
      <c r="AP45" s="67"/>
      <c r="AQ45" s="68"/>
      <c r="AR45" s="68"/>
      <c r="AS45" s="68"/>
      <c r="AT45" s="14"/>
      <c r="AU45" s="28"/>
      <c r="AV45" s="11"/>
      <c r="AW45" s="11"/>
      <c r="AX45" s="16"/>
      <c r="AY45" s="16"/>
      <c r="AZ45" s="16"/>
      <c r="BA45" s="16"/>
      <c r="BB45" s="16"/>
      <c r="BC45" s="16"/>
      <c r="BD45" s="16"/>
      <c r="BE45" s="16"/>
      <c r="BF45" s="14"/>
      <c r="BG45" s="11"/>
      <c r="BH45" s="11"/>
    </row>
    <row r="46" spans="1:60" ht="30" customHeight="1" x14ac:dyDescent="0.75">
      <c r="A46" s="35" t="s">
        <v>125</v>
      </c>
      <c r="B46" s="52"/>
      <c r="C46" s="53" t="s">
        <v>961</v>
      </c>
      <c r="D46" s="9"/>
      <c r="E46" s="34" t="s">
        <v>886</v>
      </c>
      <c r="F46" s="36">
        <v>2</v>
      </c>
      <c r="G46" s="49"/>
      <c r="H46" s="29"/>
      <c r="I46" s="215">
        <f t="shared" si="0"/>
        <v>0</v>
      </c>
      <c r="J46" s="232"/>
      <c r="K46" s="215">
        <f t="shared" si="1"/>
        <v>0</v>
      </c>
      <c r="L46" s="58"/>
      <c r="M46" s="215">
        <f t="shared" si="2"/>
        <v>0</v>
      </c>
      <c r="N46" s="59"/>
      <c r="O46" s="215">
        <f t="shared" si="3"/>
        <v>0</v>
      </c>
      <c r="P46" s="27"/>
      <c r="Q46" s="215">
        <f t="shared" si="4"/>
        <v>0</v>
      </c>
      <c r="R46" s="26"/>
      <c r="S46" s="724">
        <v>1</v>
      </c>
      <c r="T46" s="215">
        <f t="shared" si="5"/>
        <v>0</v>
      </c>
      <c r="U46" s="215">
        <f t="shared" si="6"/>
        <v>0</v>
      </c>
      <c r="V46" s="215">
        <f t="shared" si="7"/>
        <v>0</v>
      </c>
      <c r="W46" s="215">
        <f t="shared" si="8"/>
        <v>0</v>
      </c>
      <c r="X46" s="15"/>
      <c r="Y46" s="61"/>
      <c r="Z46" s="62"/>
      <c r="AA46" s="63"/>
      <c r="AB46" s="64"/>
      <c r="AC46" s="65"/>
      <c r="AD46" s="37"/>
      <c r="AF46" s="12"/>
      <c r="AG46" s="10"/>
      <c r="AH46" s="9"/>
      <c r="AI46" s="34"/>
      <c r="AJ46" s="37"/>
      <c r="AK46" s="14"/>
      <c r="AL46" s="28"/>
      <c r="AM46" s="28"/>
      <c r="AN46" s="33"/>
      <c r="AO46" s="11"/>
      <c r="AP46" s="67"/>
      <c r="AQ46" s="68"/>
      <c r="AR46" s="68"/>
      <c r="AS46" s="68"/>
      <c r="AT46" s="14"/>
      <c r="AU46" s="28"/>
      <c r="AV46" s="11"/>
      <c r="AW46" s="11"/>
      <c r="AX46" s="16"/>
      <c r="AY46" s="16"/>
      <c r="AZ46" s="16"/>
      <c r="BA46" s="16"/>
      <c r="BB46" s="16"/>
      <c r="BC46" s="16"/>
      <c r="BD46" s="16"/>
      <c r="BE46" s="16"/>
      <c r="BF46" s="14"/>
      <c r="BG46" s="11"/>
      <c r="BH46" s="11"/>
    </row>
    <row r="47" spans="1:60" ht="30" customHeight="1" x14ac:dyDescent="0.75">
      <c r="A47" s="35" t="s">
        <v>126</v>
      </c>
      <c r="B47" s="52"/>
      <c r="C47" s="53" t="s">
        <v>962</v>
      </c>
      <c r="D47" s="9"/>
      <c r="E47" s="34" t="s">
        <v>886</v>
      </c>
      <c r="F47" s="36">
        <v>2</v>
      </c>
      <c r="G47" s="49"/>
      <c r="H47" s="29"/>
      <c r="I47" s="215">
        <f t="shared" si="0"/>
        <v>0</v>
      </c>
      <c r="J47" s="232"/>
      <c r="K47" s="215">
        <f t="shared" si="1"/>
        <v>0</v>
      </c>
      <c r="L47" s="58"/>
      <c r="M47" s="215">
        <f t="shared" si="2"/>
        <v>0</v>
      </c>
      <c r="N47" s="59"/>
      <c r="O47" s="215">
        <f t="shared" si="3"/>
        <v>0</v>
      </c>
      <c r="P47" s="27"/>
      <c r="Q47" s="215">
        <f t="shared" si="4"/>
        <v>0</v>
      </c>
      <c r="R47" s="26"/>
      <c r="S47" s="724">
        <v>1</v>
      </c>
      <c r="T47" s="215">
        <f t="shared" si="5"/>
        <v>0</v>
      </c>
      <c r="U47" s="215">
        <f t="shared" si="6"/>
        <v>0</v>
      </c>
      <c r="V47" s="215">
        <f t="shared" si="7"/>
        <v>0</v>
      </c>
      <c r="W47" s="215">
        <f t="shared" si="8"/>
        <v>0</v>
      </c>
      <c r="X47" s="15"/>
      <c r="Y47" s="61" t="s">
        <v>139</v>
      </c>
      <c r="Z47" s="62"/>
      <c r="AA47" s="63" t="s">
        <v>478</v>
      </c>
      <c r="AB47" s="64"/>
      <c r="AC47" s="65" t="s">
        <v>886</v>
      </c>
      <c r="AD47" s="37">
        <v>2</v>
      </c>
      <c r="AF47" s="12" t="s">
        <v>139</v>
      </c>
      <c r="AG47" s="10" t="s">
        <v>479</v>
      </c>
      <c r="AH47" s="9"/>
      <c r="AI47" s="34" t="s">
        <v>886</v>
      </c>
      <c r="AJ47" s="37">
        <v>2</v>
      </c>
      <c r="AK47" s="14"/>
      <c r="AL47" s="28">
        <f>$AK$44/SUM($AJ$44:$AJ$49)</f>
        <v>6800.4615384615381</v>
      </c>
      <c r="AM47" s="28"/>
      <c r="AN47" s="33"/>
      <c r="AO47" s="11"/>
      <c r="AP47" s="67"/>
      <c r="AQ47" s="68"/>
      <c r="AR47" s="68"/>
      <c r="AS47" s="68"/>
      <c r="AT47" s="14"/>
      <c r="AU47" s="28"/>
      <c r="AV47" s="11"/>
      <c r="AW47" s="11"/>
      <c r="AX47" s="16"/>
      <c r="AY47" s="16"/>
      <c r="AZ47" s="16"/>
      <c r="BA47" s="16"/>
      <c r="BB47" s="16"/>
      <c r="BC47" s="16"/>
      <c r="BD47" s="16"/>
      <c r="BE47" s="16"/>
      <c r="BF47" s="14"/>
      <c r="BG47" s="11"/>
      <c r="BH47" s="11"/>
    </row>
    <row r="48" spans="1:60" ht="30" customHeight="1" x14ac:dyDescent="0.75">
      <c r="A48" s="35" t="s">
        <v>127</v>
      </c>
      <c r="B48" s="52"/>
      <c r="C48" s="53" t="s">
        <v>141</v>
      </c>
      <c r="D48" s="9"/>
      <c r="E48" s="34" t="s">
        <v>886</v>
      </c>
      <c r="F48" s="36">
        <v>1</v>
      </c>
      <c r="G48" s="49"/>
      <c r="H48" s="29"/>
      <c r="I48" s="215">
        <f t="shared" si="0"/>
        <v>0</v>
      </c>
      <c r="J48" s="232"/>
      <c r="K48" s="215">
        <f t="shared" si="1"/>
        <v>0</v>
      </c>
      <c r="L48" s="58"/>
      <c r="M48" s="215">
        <f t="shared" si="2"/>
        <v>0</v>
      </c>
      <c r="N48" s="59"/>
      <c r="O48" s="215">
        <f t="shared" si="3"/>
        <v>0</v>
      </c>
      <c r="P48" s="27"/>
      <c r="Q48" s="215">
        <f t="shared" si="4"/>
        <v>0</v>
      </c>
      <c r="R48" s="26"/>
      <c r="S48" s="724">
        <v>1</v>
      </c>
      <c r="T48" s="215">
        <f t="shared" si="5"/>
        <v>0</v>
      </c>
      <c r="U48" s="215">
        <f t="shared" si="6"/>
        <v>0</v>
      </c>
      <c r="V48" s="215">
        <f t="shared" si="7"/>
        <v>0</v>
      </c>
      <c r="W48" s="215">
        <f t="shared" si="8"/>
        <v>0</v>
      </c>
      <c r="X48" s="15"/>
      <c r="Y48" s="61" t="s">
        <v>140</v>
      </c>
      <c r="Z48" s="62"/>
      <c r="AA48" s="63" t="s">
        <v>141</v>
      </c>
      <c r="AB48" s="64"/>
      <c r="AC48" s="65" t="s">
        <v>886</v>
      </c>
      <c r="AD48" s="37">
        <v>1</v>
      </c>
      <c r="AF48" s="12" t="s">
        <v>140</v>
      </c>
      <c r="AG48" s="10" t="s">
        <v>142</v>
      </c>
      <c r="AH48" s="9"/>
      <c r="AI48" s="34" t="s">
        <v>886</v>
      </c>
      <c r="AJ48" s="37">
        <v>1</v>
      </c>
      <c r="AK48" s="14"/>
      <c r="AL48" s="28">
        <f>$AK$44/SUM($AJ$44:$AJ$49)</f>
        <v>6800.4615384615381</v>
      </c>
      <c r="AM48" s="28"/>
      <c r="AN48" s="33"/>
      <c r="AO48" s="11"/>
      <c r="AP48" s="67"/>
      <c r="AQ48" s="68"/>
      <c r="AR48" s="68"/>
      <c r="AS48" s="68"/>
      <c r="AT48" s="14"/>
      <c r="AU48" s="28"/>
      <c r="AV48" s="11"/>
      <c r="AW48" s="11"/>
      <c r="AX48" s="16"/>
      <c r="AY48" s="16"/>
      <c r="AZ48" s="16"/>
      <c r="BA48" s="16"/>
      <c r="BB48" s="16"/>
      <c r="BC48" s="16"/>
      <c r="BD48" s="16"/>
      <c r="BE48" s="16"/>
      <c r="BF48" s="14"/>
      <c r="BG48" s="11"/>
      <c r="BH48" s="11"/>
    </row>
    <row r="49" spans="1:60" ht="30" customHeight="1" x14ac:dyDescent="0.75">
      <c r="A49" s="35" t="s">
        <v>128</v>
      </c>
      <c r="B49" s="52"/>
      <c r="C49" s="53" t="s">
        <v>144</v>
      </c>
      <c r="D49" s="9"/>
      <c r="E49" s="34" t="s">
        <v>886</v>
      </c>
      <c r="F49" s="36">
        <v>2</v>
      </c>
      <c r="G49" s="49"/>
      <c r="H49" s="29"/>
      <c r="I49" s="215">
        <f t="shared" si="0"/>
        <v>0</v>
      </c>
      <c r="J49" s="232"/>
      <c r="K49" s="215">
        <f t="shared" si="1"/>
        <v>0</v>
      </c>
      <c r="L49" s="58"/>
      <c r="M49" s="215">
        <f t="shared" si="2"/>
        <v>0</v>
      </c>
      <c r="N49" s="59"/>
      <c r="O49" s="215">
        <f t="shared" si="3"/>
        <v>0</v>
      </c>
      <c r="P49" s="27"/>
      <c r="Q49" s="215">
        <f t="shared" si="4"/>
        <v>0</v>
      </c>
      <c r="R49" s="26"/>
      <c r="S49" s="724">
        <v>1</v>
      </c>
      <c r="T49" s="215">
        <f t="shared" si="5"/>
        <v>0</v>
      </c>
      <c r="U49" s="215">
        <f t="shared" si="6"/>
        <v>0</v>
      </c>
      <c r="V49" s="215">
        <f t="shared" si="7"/>
        <v>0</v>
      </c>
      <c r="W49" s="215">
        <f t="shared" si="8"/>
        <v>0</v>
      </c>
      <c r="X49" s="15"/>
      <c r="Y49" s="61" t="s">
        <v>143</v>
      </c>
      <c r="Z49" s="62"/>
      <c r="AA49" s="63" t="s">
        <v>144</v>
      </c>
      <c r="AB49" s="64"/>
      <c r="AC49" s="65" t="s">
        <v>886</v>
      </c>
      <c r="AD49" s="37">
        <v>1</v>
      </c>
      <c r="AF49" s="12" t="s">
        <v>143</v>
      </c>
      <c r="AG49" s="10" t="s">
        <v>145</v>
      </c>
      <c r="AH49" s="9"/>
      <c r="AI49" s="34" t="s">
        <v>886</v>
      </c>
      <c r="AJ49" s="37">
        <v>1</v>
      </c>
      <c r="AK49" s="14"/>
      <c r="AL49" s="28">
        <f>$AK$44/SUM($AJ$44:$AJ$49)</f>
        <v>6800.4615384615381</v>
      </c>
      <c r="AM49" s="28"/>
      <c r="AN49" s="33"/>
      <c r="AO49" s="11"/>
      <c r="AP49" s="67"/>
      <c r="AQ49" s="68"/>
      <c r="AR49" s="68"/>
      <c r="AS49" s="68"/>
      <c r="AT49" s="14"/>
      <c r="AU49" s="28"/>
      <c r="AV49" s="11"/>
      <c r="AW49" s="11"/>
      <c r="AX49" s="16"/>
      <c r="AY49" s="16"/>
      <c r="AZ49" s="16"/>
      <c r="BA49" s="16"/>
      <c r="BB49" s="16"/>
      <c r="BC49" s="16"/>
      <c r="BD49" s="16"/>
      <c r="BE49" s="16"/>
      <c r="BF49" s="14"/>
      <c r="BG49" s="11"/>
      <c r="BH49" s="11"/>
    </row>
    <row r="50" spans="1:60" ht="30" customHeight="1" x14ac:dyDescent="0.75">
      <c r="A50" s="341" t="s">
        <v>146</v>
      </c>
      <c r="B50" s="70" t="s">
        <v>147</v>
      </c>
      <c r="C50" s="274"/>
      <c r="D50" s="9"/>
      <c r="E50" s="34"/>
      <c r="F50" s="36"/>
      <c r="G50" s="58"/>
      <c r="H50" s="59"/>
      <c r="I50" s="215"/>
      <c r="J50" s="58"/>
      <c r="K50" s="215"/>
      <c r="L50" s="58"/>
      <c r="M50" s="215"/>
      <c r="N50" s="59"/>
      <c r="O50" s="215"/>
      <c r="P50" s="58"/>
      <c r="Q50" s="215"/>
      <c r="R50" s="59"/>
      <c r="S50" s="722"/>
      <c r="T50" s="215"/>
      <c r="U50" s="215"/>
      <c r="V50" s="215"/>
      <c r="W50" s="215"/>
      <c r="X50" s="15"/>
      <c r="Y50" s="168" t="s">
        <v>146</v>
      </c>
      <c r="Z50" s="46" t="s">
        <v>147</v>
      </c>
      <c r="AA50" s="154"/>
      <c r="AB50" s="64"/>
      <c r="AC50" s="65"/>
      <c r="AD50" s="37"/>
      <c r="AF50" s="170" t="s">
        <v>146</v>
      </c>
      <c r="AG50" s="156" t="s">
        <v>148</v>
      </c>
      <c r="AH50" s="9"/>
      <c r="AI50" s="34"/>
      <c r="AJ50" s="37"/>
      <c r="AK50" s="66"/>
      <c r="AL50" s="69"/>
      <c r="AM50" s="69"/>
      <c r="AN50" s="67"/>
      <c r="AO50" s="68"/>
      <c r="AP50" s="67"/>
      <c r="AQ50" s="68"/>
      <c r="AR50" s="68"/>
      <c r="AS50" s="68"/>
      <c r="AT50" s="66"/>
      <c r="AU50" s="69"/>
      <c r="AV50" s="68"/>
      <c r="AW50" s="68"/>
      <c r="AX50" s="16"/>
      <c r="AY50" s="16"/>
      <c r="AZ50" s="16"/>
      <c r="BA50" s="16"/>
      <c r="BB50" s="16"/>
      <c r="BC50" s="16"/>
      <c r="BD50" s="16"/>
      <c r="BE50" s="16"/>
      <c r="BF50" s="14"/>
      <c r="BG50" s="11"/>
      <c r="BH50" s="11"/>
    </row>
    <row r="51" spans="1:60" ht="30" customHeight="1" x14ac:dyDescent="0.75">
      <c r="A51" s="25" t="s">
        <v>149</v>
      </c>
      <c r="B51" s="52"/>
      <c r="C51" s="53" t="s">
        <v>574</v>
      </c>
      <c r="D51" s="9"/>
      <c r="E51" s="6" t="s">
        <v>164</v>
      </c>
      <c r="F51" s="30">
        <v>2</v>
      </c>
      <c r="G51" s="49"/>
      <c r="H51" s="50"/>
      <c r="I51" s="215">
        <f t="shared" si="0"/>
        <v>0</v>
      </c>
      <c r="J51" s="232"/>
      <c r="K51" s="215">
        <f t="shared" si="1"/>
        <v>0</v>
      </c>
      <c r="L51" s="215"/>
      <c r="M51" s="215">
        <f t="shared" si="2"/>
        <v>0</v>
      </c>
      <c r="N51" s="215"/>
      <c r="O51" s="215">
        <f t="shared" si="3"/>
        <v>0</v>
      </c>
      <c r="P51" s="215"/>
      <c r="Q51" s="215">
        <f t="shared" si="4"/>
        <v>0</v>
      </c>
      <c r="R51" s="215"/>
      <c r="S51" s="51">
        <v>2</v>
      </c>
      <c r="T51" s="215">
        <f t="shared" si="5"/>
        <v>0</v>
      </c>
      <c r="U51" s="215">
        <f t="shared" si="6"/>
        <v>0</v>
      </c>
      <c r="V51" s="215">
        <f t="shared" si="7"/>
        <v>0</v>
      </c>
      <c r="W51" s="215">
        <f t="shared" si="8"/>
        <v>0</v>
      </c>
      <c r="X51" s="15"/>
      <c r="Y51" s="64" t="s">
        <v>150</v>
      </c>
      <c r="Z51" s="62"/>
      <c r="AA51" s="63" t="s">
        <v>480</v>
      </c>
      <c r="AB51" s="64"/>
      <c r="AC51" s="166" t="s">
        <v>116</v>
      </c>
      <c r="AD51" s="167">
        <v>2</v>
      </c>
      <c r="AF51" s="9" t="s">
        <v>150</v>
      </c>
      <c r="AG51" s="10" t="s">
        <v>481</v>
      </c>
      <c r="AH51" s="9"/>
      <c r="AI51" s="6" t="s">
        <v>118</v>
      </c>
      <c r="AJ51" s="32">
        <v>2</v>
      </c>
      <c r="AK51" s="14">
        <v>50000</v>
      </c>
      <c r="AL51" s="28"/>
      <c r="AM51" s="28"/>
      <c r="AN51" s="33"/>
      <c r="AO51" s="11"/>
      <c r="AP51" s="67"/>
      <c r="AQ51" s="68"/>
      <c r="AR51" s="68"/>
      <c r="AS51" s="68"/>
      <c r="AT51" s="14"/>
      <c r="AU51" s="28"/>
      <c r="AV51" s="11"/>
      <c r="AW51" s="11"/>
      <c r="AX51" s="16"/>
      <c r="AY51" s="16"/>
      <c r="AZ51" s="16"/>
      <c r="BA51" s="16"/>
      <c r="BB51" s="16"/>
      <c r="BC51" s="16"/>
      <c r="BD51" s="16"/>
      <c r="BE51" s="16"/>
      <c r="BF51" s="14"/>
      <c r="BG51" s="11"/>
      <c r="BH51" s="11"/>
    </row>
    <row r="52" spans="1:60" ht="30" customHeight="1" x14ac:dyDescent="0.75">
      <c r="A52" s="25" t="s">
        <v>150</v>
      </c>
      <c r="B52" s="52"/>
      <c r="C52" s="53" t="s">
        <v>152</v>
      </c>
      <c r="D52" s="9"/>
      <c r="E52" s="6" t="s">
        <v>164</v>
      </c>
      <c r="F52" s="30">
        <v>2</v>
      </c>
      <c r="G52" s="49"/>
      <c r="H52" s="50"/>
      <c r="I52" s="215">
        <f t="shared" si="0"/>
        <v>0</v>
      </c>
      <c r="J52" s="232"/>
      <c r="K52" s="215">
        <f t="shared" si="1"/>
        <v>0</v>
      </c>
      <c r="L52" s="215"/>
      <c r="M52" s="215">
        <f t="shared" si="2"/>
        <v>0</v>
      </c>
      <c r="N52" s="215"/>
      <c r="O52" s="215">
        <f t="shared" si="3"/>
        <v>0</v>
      </c>
      <c r="P52" s="215"/>
      <c r="Q52" s="215">
        <f t="shared" si="4"/>
        <v>0</v>
      </c>
      <c r="R52" s="215"/>
      <c r="S52" s="51">
        <v>2</v>
      </c>
      <c r="T52" s="215">
        <f t="shared" si="5"/>
        <v>0</v>
      </c>
      <c r="U52" s="215">
        <f t="shared" si="6"/>
        <v>0</v>
      </c>
      <c r="V52" s="215">
        <f t="shared" si="7"/>
        <v>0</v>
      </c>
      <c r="W52" s="215">
        <f t="shared" si="8"/>
        <v>0</v>
      </c>
      <c r="X52" s="15"/>
      <c r="Y52" s="64"/>
      <c r="Z52" s="62"/>
      <c r="AA52" s="63"/>
      <c r="AB52" s="64"/>
      <c r="AC52" s="166"/>
      <c r="AD52" s="167"/>
      <c r="AF52" s="9"/>
      <c r="AG52" s="10"/>
      <c r="AH52" s="9"/>
      <c r="AI52" s="6"/>
      <c r="AJ52" s="32"/>
      <c r="AK52" s="14"/>
      <c r="AL52" s="28"/>
      <c r="AM52" s="28"/>
      <c r="AN52" s="33"/>
      <c r="AO52" s="11"/>
      <c r="AP52" s="67"/>
      <c r="AQ52" s="68"/>
      <c r="AR52" s="68"/>
      <c r="AS52" s="68"/>
      <c r="AT52" s="14"/>
      <c r="AU52" s="28"/>
      <c r="AV52" s="11"/>
      <c r="AW52" s="11"/>
      <c r="AX52" s="16"/>
      <c r="AY52" s="16"/>
      <c r="AZ52" s="16"/>
      <c r="BA52" s="16"/>
      <c r="BB52" s="16"/>
      <c r="BC52" s="16"/>
      <c r="BD52" s="16"/>
      <c r="BE52" s="16"/>
      <c r="BF52" s="14"/>
      <c r="BG52" s="11"/>
      <c r="BH52" s="11"/>
    </row>
    <row r="53" spans="1:60" ht="30" customHeight="1" x14ac:dyDescent="0.75">
      <c r="A53" s="25" t="s">
        <v>151</v>
      </c>
      <c r="B53" s="52"/>
      <c r="C53" s="53" t="s">
        <v>632</v>
      </c>
      <c r="D53" s="9"/>
      <c r="E53" s="6" t="s">
        <v>164</v>
      </c>
      <c r="F53" s="30">
        <v>2</v>
      </c>
      <c r="G53" s="49"/>
      <c r="H53" s="50"/>
      <c r="I53" s="215">
        <f t="shared" si="0"/>
        <v>0</v>
      </c>
      <c r="J53" s="232"/>
      <c r="K53" s="215">
        <f t="shared" si="1"/>
        <v>0</v>
      </c>
      <c r="L53" s="215"/>
      <c r="M53" s="215">
        <f t="shared" si="2"/>
        <v>0</v>
      </c>
      <c r="N53" s="215"/>
      <c r="O53" s="215">
        <f t="shared" si="3"/>
        <v>0</v>
      </c>
      <c r="P53" s="215"/>
      <c r="Q53" s="215">
        <f t="shared" si="4"/>
        <v>0</v>
      </c>
      <c r="R53" s="215"/>
      <c r="S53" s="51">
        <v>4</v>
      </c>
      <c r="T53" s="215">
        <f t="shared" si="5"/>
        <v>0</v>
      </c>
      <c r="U53" s="215">
        <f t="shared" si="6"/>
        <v>0</v>
      </c>
      <c r="V53" s="215">
        <f t="shared" si="7"/>
        <v>0</v>
      </c>
      <c r="W53" s="215">
        <f t="shared" si="8"/>
        <v>0</v>
      </c>
      <c r="X53" s="15"/>
      <c r="Y53" s="64" t="s">
        <v>153</v>
      </c>
      <c r="Z53" s="62"/>
      <c r="AA53" s="63" t="s">
        <v>156</v>
      </c>
      <c r="AB53" s="64"/>
      <c r="AC53" s="166" t="s">
        <v>116</v>
      </c>
      <c r="AD53" s="167">
        <v>2</v>
      </c>
      <c r="AF53" s="9" t="s">
        <v>153</v>
      </c>
      <c r="AG53" s="10" t="s">
        <v>157</v>
      </c>
      <c r="AH53" s="9"/>
      <c r="AI53" s="6" t="s">
        <v>118</v>
      </c>
      <c r="AJ53" s="32">
        <v>2</v>
      </c>
      <c r="AK53" s="14">
        <v>10000</v>
      </c>
      <c r="AL53" s="28"/>
      <c r="AM53" s="28"/>
      <c r="AN53" s="33"/>
      <c r="AO53" s="11"/>
      <c r="AP53" s="67"/>
      <c r="AQ53" s="68"/>
      <c r="AR53" s="68"/>
      <c r="AS53" s="68"/>
      <c r="AT53" s="14"/>
      <c r="AU53" s="28"/>
      <c r="AV53" s="11"/>
      <c r="AW53" s="11"/>
      <c r="AX53" s="16"/>
      <c r="AY53" s="16"/>
      <c r="AZ53" s="16"/>
      <c r="BA53" s="16"/>
      <c r="BB53" s="16"/>
      <c r="BC53" s="16"/>
      <c r="BD53" s="16"/>
      <c r="BE53" s="16"/>
      <c r="BF53" s="14"/>
      <c r="BG53" s="11"/>
      <c r="BH53" s="11"/>
    </row>
    <row r="54" spans="1:60" ht="30" customHeight="1" x14ac:dyDescent="0.75">
      <c r="A54" s="341" t="s">
        <v>158</v>
      </c>
      <c r="B54" s="70" t="s">
        <v>159</v>
      </c>
      <c r="C54" s="274"/>
      <c r="D54" s="9"/>
      <c r="E54" s="34"/>
      <c r="F54" s="36"/>
      <c r="G54" s="58"/>
      <c r="H54" s="59"/>
      <c r="I54" s="215"/>
      <c r="J54" s="58"/>
      <c r="K54" s="215"/>
      <c r="L54" s="58"/>
      <c r="M54" s="215"/>
      <c r="N54" s="59"/>
      <c r="O54" s="215"/>
      <c r="P54" s="58"/>
      <c r="Q54" s="215"/>
      <c r="R54" s="59"/>
      <c r="S54" s="722"/>
      <c r="T54" s="215"/>
      <c r="U54" s="215"/>
      <c r="V54" s="215"/>
      <c r="W54" s="215"/>
      <c r="X54" s="15"/>
      <c r="Y54" s="168" t="s">
        <v>158</v>
      </c>
      <c r="Z54" s="46" t="s">
        <v>159</v>
      </c>
      <c r="AA54" s="154"/>
      <c r="AB54" s="64"/>
      <c r="AC54" s="65"/>
      <c r="AD54" s="37"/>
      <c r="AF54" s="170" t="s">
        <v>158</v>
      </c>
      <c r="AG54" s="156" t="s">
        <v>160</v>
      </c>
      <c r="AH54" s="9"/>
      <c r="AI54" s="34"/>
      <c r="AJ54" s="37"/>
      <c r="AK54" s="66"/>
      <c r="AL54" s="28"/>
      <c r="AM54" s="28"/>
      <c r="AN54" s="67"/>
      <c r="AO54" s="68"/>
      <c r="AP54" s="67"/>
      <c r="AQ54" s="68"/>
      <c r="AR54" s="68"/>
      <c r="AS54" s="68"/>
      <c r="AT54" s="66"/>
      <c r="AU54" s="69"/>
      <c r="AV54" s="68"/>
      <c r="AW54" s="68"/>
      <c r="AX54" s="16"/>
      <c r="AY54" s="16"/>
      <c r="AZ54" s="16"/>
      <c r="BA54" s="16"/>
      <c r="BB54" s="16"/>
      <c r="BC54" s="16"/>
      <c r="BD54" s="16"/>
      <c r="BE54" s="16"/>
      <c r="BF54" s="14"/>
      <c r="BG54" s="11"/>
      <c r="BH54" s="11"/>
    </row>
    <row r="55" spans="1:60" ht="30" customHeight="1" x14ac:dyDescent="0.75">
      <c r="A55" s="35" t="s">
        <v>161</v>
      </c>
      <c r="B55" s="52"/>
      <c r="C55" s="274" t="s">
        <v>588</v>
      </c>
      <c r="D55" s="9"/>
      <c r="E55" s="34"/>
      <c r="F55" s="36"/>
      <c r="G55" s="58"/>
      <c r="H55" s="59"/>
      <c r="I55" s="215"/>
      <c r="J55" s="58"/>
      <c r="K55" s="215"/>
      <c r="L55" s="58"/>
      <c r="M55" s="215"/>
      <c r="N55" s="59"/>
      <c r="O55" s="215"/>
      <c r="P55" s="58"/>
      <c r="Q55" s="215"/>
      <c r="R55" s="59"/>
      <c r="S55" s="722"/>
      <c r="T55" s="215"/>
      <c r="U55" s="215"/>
      <c r="V55" s="215"/>
      <c r="W55" s="215"/>
      <c r="X55" s="15"/>
      <c r="Y55" s="61" t="s">
        <v>161</v>
      </c>
      <c r="Z55" s="62"/>
      <c r="AA55" s="154" t="s">
        <v>482</v>
      </c>
      <c r="AB55" s="64"/>
      <c r="AC55" s="65"/>
      <c r="AD55" s="37"/>
      <c r="AF55" s="12" t="s">
        <v>161</v>
      </c>
      <c r="AG55" s="171" t="s">
        <v>483</v>
      </c>
      <c r="AH55" s="9"/>
      <c r="AI55" s="34"/>
      <c r="AJ55" s="37"/>
      <c r="AK55" s="66"/>
      <c r="AL55" s="28"/>
      <c r="AM55" s="28"/>
      <c r="AN55" s="67"/>
      <c r="AO55" s="68"/>
      <c r="AP55" s="67"/>
      <c r="AQ55" s="68"/>
      <c r="AR55" s="68"/>
      <c r="AS55" s="68"/>
      <c r="AT55" s="66"/>
      <c r="AU55" s="69"/>
      <c r="AV55" s="68"/>
      <c r="AW55" s="68"/>
      <c r="AX55" s="16"/>
      <c r="AY55" s="16"/>
      <c r="AZ55" s="16"/>
      <c r="BA55" s="16"/>
      <c r="BB55" s="16"/>
      <c r="BC55" s="16"/>
      <c r="BD55" s="16"/>
      <c r="BE55" s="16"/>
      <c r="BF55" s="14"/>
      <c r="BG55" s="11"/>
      <c r="BH55" s="11"/>
    </row>
    <row r="56" spans="1:60" ht="30" customHeight="1" x14ac:dyDescent="0.75">
      <c r="A56" s="35" t="s">
        <v>162</v>
      </c>
      <c r="B56" s="52"/>
      <c r="C56" s="146" t="s">
        <v>972</v>
      </c>
      <c r="D56" s="9"/>
      <c r="E56" s="34" t="s">
        <v>164</v>
      </c>
      <c r="F56" s="36">
        <v>3</v>
      </c>
      <c r="G56" s="49"/>
      <c r="H56" s="29"/>
      <c r="I56" s="215">
        <f t="shared" si="0"/>
        <v>0</v>
      </c>
      <c r="J56" s="232"/>
      <c r="K56" s="215">
        <f t="shared" si="1"/>
        <v>0</v>
      </c>
      <c r="L56" s="58"/>
      <c r="M56" s="215">
        <f t="shared" si="2"/>
        <v>0</v>
      </c>
      <c r="N56" s="59"/>
      <c r="O56" s="215">
        <f t="shared" si="3"/>
        <v>0</v>
      </c>
      <c r="P56" s="27"/>
      <c r="Q56" s="215">
        <f t="shared" si="4"/>
        <v>0</v>
      </c>
      <c r="R56" s="26"/>
      <c r="S56" s="724">
        <v>1</v>
      </c>
      <c r="T56" s="215">
        <f t="shared" si="5"/>
        <v>0</v>
      </c>
      <c r="U56" s="215">
        <f t="shared" si="6"/>
        <v>0</v>
      </c>
      <c r="V56" s="215">
        <f t="shared" si="7"/>
        <v>0</v>
      </c>
      <c r="W56" s="215">
        <f t="shared" si="8"/>
        <v>0</v>
      </c>
      <c r="X56" s="15"/>
      <c r="Y56" s="61" t="s">
        <v>162</v>
      </c>
      <c r="Z56" s="62"/>
      <c r="AA56" s="63" t="s">
        <v>163</v>
      </c>
      <c r="AB56" s="64"/>
      <c r="AC56" s="65" t="s">
        <v>164</v>
      </c>
      <c r="AD56" s="37">
        <v>2</v>
      </c>
      <c r="AF56" s="12" t="s">
        <v>162</v>
      </c>
      <c r="AG56" s="10" t="s">
        <v>165</v>
      </c>
      <c r="AH56" s="9"/>
      <c r="AI56" s="34" t="s">
        <v>164</v>
      </c>
      <c r="AJ56" s="37">
        <v>2</v>
      </c>
      <c r="AK56" s="14">
        <v>2500</v>
      </c>
      <c r="AL56" s="28"/>
      <c r="AM56" s="28"/>
      <c r="AN56" s="33"/>
      <c r="AO56" s="11"/>
      <c r="AP56" s="67"/>
      <c r="AQ56" s="68"/>
      <c r="AR56" s="68"/>
      <c r="AS56" s="68"/>
      <c r="AT56" s="14"/>
      <c r="AU56" s="28"/>
      <c r="AV56" s="11"/>
      <c r="AW56" s="11"/>
      <c r="AX56" s="16"/>
      <c r="AY56" s="16"/>
      <c r="AZ56" s="16"/>
      <c r="BA56" s="16"/>
      <c r="BB56" s="16"/>
      <c r="BC56" s="16"/>
      <c r="BD56" s="16"/>
      <c r="BE56" s="16"/>
      <c r="BF56" s="14"/>
      <c r="BG56" s="11"/>
      <c r="BH56" s="11"/>
    </row>
    <row r="57" spans="1:60" ht="30" customHeight="1" x14ac:dyDescent="0.75">
      <c r="A57" s="35" t="s">
        <v>166</v>
      </c>
      <c r="B57" s="52"/>
      <c r="C57" s="146" t="s">
        <v>1025</v>
      </c>
      <c r="D57" s="9"/>
      <c r="E57" s="34" t="s">
        <v>164</v>
      </c>
      <c r="F57" s="36">
        <v>6</v>
      </c>
      <c r="G57" s="49"/>
      <c r="H57" s="29"/>
      <c r="I57" s="215">
        <f t="shared" si="0"/>
        <v>0</v>
      </c>
      <c r="J57" s="232"/>
      <c r="K57" s="215">
        <f t="shared" si="1"/>
        <v>0</v>
      </c>
      <c r="L57" s="58"/>
      <c r="M57" s="215">
        <f t="shared" si="2"/>
        <v>0</v>
      </c>
      <c r="N57" s="59"/>
      <c r="O57" s="215">
        <f t="shared" si="3"/>
        <v>0</v>
      </c>
      <c r="P57" s="27"/>
      <c r="Q57" s="215">
        <f t="shared" si="4"/>
        <v>0</v>
      </c>
      <c r="R57" s="26"/>
      <c r="S57" s="724">
        <v>6</v>
      </c>
      <c r="T57" s="215">
        <f t="shared" si="5"/>
        <v>0</v>
      </c>
      <c r="U57" s="215">
        <f t="shared" si="6"/>
        <v>0</v>
      </c>
      <c r="V57" s="215">
        <f t="shared" si="7"/>
        <v>0</v>
      </c>
      <c r="W57" s="215">
        <f t="shared" si="8"/>
        <v>0</v>
      </c>
      <c r="X57" s="15"/>
      <c r="Y57" s="61" t="s">
        <v>167</v>
      </c>
      <c r="Z57" s="62"/>
      <c r="AA57" s="63" t="s">
        <v>168</v>
      </c>
      <c r="AB57" s="64"/>
      <c r="AC57" s="65" t="s">
        <v>164</v>
      </c>
      <c r="AD57" s="37">
        <v>2</v>
      </c>
      <c r="AF57" s="12" t="s">
        <v>167</v>
      </c>
      <c r="AG57" s="10" t="s">
        <v>169</v>
      </c>
      <c r="AH57" s="9"/>
      <c r="AI57" s="34" t="s">
        <v>164</v>
      </c>
      <c r="AJ57" s="37">
        <v>2</v>
      </c>
      <c r="AK57" s="14">
        <v>1500</v>
      </c>
      <c r="AL57" s="28"/>
      <c r="AM57" s="28"/>
      <c r="AN57" s="33"/>
      <c r="AO57" s="11"/>
      <c r="AP57" s="67"/>
      <c r="AQ57" s="68"/>
      <c r="AR57" s="68"/>
      <c r="AS57" s="68"/>
      <c r="AT57" s="14"/>
      <c r="AU57" s="28"/>
      <c r="AV57" s="11"/>
      <c r="AW57" s="11"/>
      <c r="AX57" s="16"/>
      <c r="AY57" s="16"/>
      <c r="AZ57" s="16"/>
      <c r="BA57" s="16"/>
      <c r="BB57" s="16"/>
      <c r="BC57" s="16"/>
      <c r="BD57" s="16"/>
      <c r="BE57" s="16"/>
      <c r="BF57" s="14"/>
      <c r="BG57" s="11"/>
      <c r="BH57" s="11"/>
    </row>
    <row r="58" spans="1:60" ht="43" customHeight="1" x14ac:dyDescent="0.75">
      <c r="A58" s="35" t="s">
        <v>167</v>
      </c>
      <c r="B58" s="52"/>
      <c r="C58" s="146" t="s">
        <v>973</v>
      </c>
      <c r="D58" s="9"/>
      <c r="E58" s="34" t="s">
        <v>164</v>
      </c>
      <c r="F58" s="36">
        <v>1</v>
      </c>
      <c r="G58" s="49"/>
      <c r="H58" s="29"/>
      <c r="I58" s="215">
        <f t="shared" si="0"/>
        <v>0</v>
      </c>
      <c r="J58" s="232"/>
      <c r="K58" s="215">
        <f t="shared" si="1"/>
        <v>0</v>
      </c>
      <c r="L58" s="58"/>
      <c r="M58" s="215">
        <f t="shared" si="2"/>
        <v>0</v>
      </c>
      <c r="N58" s="59"/>
      <c r="O58" s="215">
        <f t="shared" si="3"/>
        <v>0</v>
      </c>
      <c r="P58" s="27"/>
      <c r="Q58" s="215">
        <f t="shared" si="4"/>
        <v>0</v>
      </c>
      <c r="R58" s="26"/>
      <c r="S58" s="724">
        <v>3</v>
      </c>
      <c r="T58" s="215">
        <f t="shared" si="5"/>
        <v>0</v>
      </c>
      <c r="U58" s="215">
        <f t="shared" si="6"/>
        <v>0</v>
      </c>
      <c r="V58" s="215">
        <f t="shared" si="7"/>
        <v>0</v>
      </c>
      <c r="W58" s="215">
        <f t="shared" si="8"/>
        <v>0</v>
      </c>
      <c r="X58" s="15"/>
      <c r="Y58" s="61"/>
      <c r="Z58" s="62"/>
      <c r="AA58" s="63"/>
      <c r="AB58" s="64"/>
      <c r="AC58" s="65"/>
      <c r="AD58" s="37"/>
      <c r="AF58" s="12"/>
      <c r="AG58" s="10"/>
      <c r="AH58" s="9"/>
      <c r="AI58" s="34"/>
      <c r="AJ58" s="37"/>
      <c r="AK58" s="14"/>
      <c r="AL58" s="28"/>
      <c r="AM58" s="28"/>
      <c r="AN58" s="33"/>
      <c r="AO58" s="11"/>
      <c r="AP58" s="67"/>
      <c r="AQ58" s="68"/>
      <c r="AR58" s="68"/>
      <c r="AS58" s="68"/>
      <c r="AT58" s="14"/>
      <c r="AU58" s="28"/>
      <c r="AV58" s="11"/>
      <c r="AW58" s="11"/>
      <c r="AX58" s="16"/>
      <c r="AY58" s="16"/>
      <c r="AZ58" s="16"/>
      <c r="BA58" s="16"/>
      <c r="BB58" s="16"/>
      <c r="BC58" s="16"/>
      <c r="BD58" s="16"/>
      <c r="BE58" s="16"/>
      <c r="BF58" s="14"/>
      <c r="BG58" s="11"/>
      <c r="BH58" s="11"/>
    </row>
    <row r="59" spans="1:60" ht="30" customHeight="1" x14ac:dyDescent="0.75">
      <c r="A59" s="35" t="s">
        <v>170</v>
      </c>
      <c r="B59" s="52"/>
      <c r="C59" s="146" t="s">
        <v>957</v>
      </c>
      <c r="D59" s="9"/>
      <c r="E59" s="34" t="s">
        <v>164</v>
      </c>
      <c r="F59" s="36">
        <v>3</v>
      </c>
      <c r="G59" s="49"/>
      <c r="H59" s="29"/>
      <c r="I59" s="215">
        <f t="shared" si="0"/>
        <v>0</v>
      </c>
      <c r="J59" s="232"/>
      <c r="K59" s="215">
        <f t="shared" si="1"/>
        <v>0</v>
      </c>
      <c r="L59" s="58"/>
      <c r="M59" s="215">
        <f t="shared" si="2"/>
        <v>0</v>
      </c>
      <c r="N59" s="59"/>
      <c r="O59" s="215">
        <f t="shared" si="3"/>
        <v>0</v>
      </c>
      <c r="P59" s="27"/>
      <c r="Q59" s="215">
        <f t="shared" si="4"/>
        <v>0</v>
      </c>
      <c r="R59" s="26"/>
      <c r="S59" s="724">
        <v>3</v>
      </c>
      <c r="T59" s="215">
        <f t="shared" si="5"/>
        <v>0</v>
      </c>
      <c r="U59" s="215">
        <f t="shared" si="6"/>
        <v>0</v>
      </c>
      <c r="V59" s="215">
        <f t="shared" si="7"/>
        <v>0</v>
      </c>
      <c r="W59" s="215">
        <f t="shared" si="8"/>
        <v>0</v>
      </c>
      <c r="X59" s="15"/>
      <c r="Y59" s="61" t="s">
        <v>170</v>
      </c>
      <c r="Z59" s="62"/>
      <c r="AA59" s="63" t="s">
        <v>171</v>
      </c>
      <c r="AB59" s="64"/>
      <c r="AC59" s="65" t="s">
        <v>164</v>
      </c>
      <c r="AD59" s="37">
        <v>3</v>
      </c>
      <c r="AF59" s="12" t="s">
        <v>170</v>
      </c>
      <c r="AG59" s="10" t="s">
        <v>172</v>
      </c>
      <c r="AH59" s="9"/>
      <c r="AI59" s="34" t="s">
        <v>164</v>
      </c>
      <c r="AJ59" s="37">
        <v>3</v>
      </c>
      <c r="AK59" s="14">
        <v>600</v>
      </c>
      <c r="AL59" s="28"/>
      <c r="AM59" s="28"/>
      <c r="AN59" s="33"/>
      <c r="AO59" s="11"/>
      <c r="AP59" s="67"/>
      <c r="AQ59" s="68"/>
      <c r="AR59" s="68"/>
      <c r="AS59" s="68"/>
      <c r="AT59" s="14"/>
      <c r="AU59" s="28"/>
      <c r="AV59" s="11"/>
      <c r="AW59" s="11"/>
      <c r="AX59" s="16"/>
      <c r="AY59" s="16"/>
      <c r="AZ59" s="16"/>
      <c r="BA59" s="16"/>
      <c r="BB59" s="16"/>
      <c r="BC59" s="16"/>
      <c r="BD59" s="16"/>
      <c r="BE59" s="16"/>
      <c r="BF59" s="14"/>
      <c r="BG59" s="11"/>
      <c r="BH59" s="11"/>
    </row>
    <row r="60" spans="1:60" ht="30" customHeight="1" x14ac:dyDescent="0.75">
      <c r="A60" s="35" t="s">
        <v>173</v>
      </c>
      <c r="B60" s="52"/>
      <c r="C60" s="146" t="s">
        <v>1065</v>
      </c>
      <c r="D60" s="97"/>
      <c r="E60" s="105" t="s">
        <v>164</v>
      </c>
      <c r="F60" s="112">
        <v>3</v>
      </c>
      <c r="G60" s="49"/>
      <c r="H60" s="29"/>
      <c r="I60" s="215">
        <f t="shared" si="0"/>
        <v>0</v>
      </c>
      <c r="J60" s="232"/>
      <c r="K60" s="215">
        <f t="shared" si="1"/>
        <v>0</v>
      </c>
      <c r="L60" s="58"/>
      <c r="M60" s="215">
        <f t="shared" si="2"/>
        <v>0</v>
      </c>
      <c r="N60" s="59"/>
      <c r="O60" s="215">
        <f t="shared" si="3"/>
        <v>0</v>
      </c>
      <c r="P60" s="27"/>
      <c r="Q60" s="215">
        <f t="shared" si="4"/>
        <v>0</v>
      </c>
      <c r="R60" s="26"/>
      <c r="S60" s="724">
        <v>3</v>
      </c>
      <c r="T60" s="215">
        <f t="shared" si="5"/>
        <v>0</v>
      </c>
      <c r="U60" s="215">
        <f t="shared" si="6"/>
        <v>0</v>
      </c>
      <c r="V60" s="215">
        <f t="shared" si="7"/>
        <v>0</v>
      </c>
      <c r="W60" s="215">
        <f t="shared" si="8"/>
        <v>0</v>
      </c>
      <c r="X60" s="15"/>
      <c r="Y60" s="61"/>
      <c r="Z60" s="62"/>
      <c r="AA60" s="63"/>
      <c r="AB60" s="64"/>
      <c r="AC60" s="65"/>
      <c r="AD60" s="37"/>
      <c r="AF60" s="12"/>
      <c r="AG60" s="10"/>
      <c r="AH60" s="9"/>
      <c r="AI60" s="34"/>
      <c r="AJ60" s="37"/>
      <c r="AK60" s="14"/>
      <c r="AL60" s="28"/>
      <c r="AM60" s="28"/>
      <c r="AN60" s="33"/>
      <c r="AO60" s="11"/>
      <c r="AP60" s="67"/>
      <c r="AQ60" s="68"/>
      <c r="AR60" s="68"/>
      <c r="AS60" s="68"/>
      <c r="AT60" s="14"/>
      <c r="AU60" s="28"/>
      <c r="AV60" s="11"/>
      <c r="AW60" s="11"/>
      <c r="AX60" s="16"/>
      <c r="AY60" s="16"/>
      <c r="AZ60" s="16"/>
      <c r="BA60" s="16"/>
      <c r="BB60" s="16"/>
      <c r="BC60" s="16"/>
      <c r="BD60" s="16"/>
      <c r="BE60" s="16"/>
      <c r="BF60" s="14"/>
      <c r="BG60" s="11"/>
      <c r="BH60" s="11"/>
    </row>
    <row r="61" spans="1:60" ht="30" customHeight="1" x14ac:dyDescent="0.75">
      <c r="A61" s="35" t="s">
        <v>174</v>
      </c>
      <c r="B61" s="52"/>
      <c r="C61" s="146" t="s">
        <v>180</v>
      </c>
      <c r="D61" s="9"/>
      <c r="E61" s="34" t="s">
        <v>164</v>
      </c>
      <c r="F61" s="36">
        <v>3</v>
      </c>
      <c r="G61" s="49"/>
      <c r="H61" s="29"/>
      <c r="I61" s="215">
        <f t="shared" si="0"/>
        <v>0</v>
      </c>
      <c r="J61" s="232"/>
      <c r="K61" s="215">
        <f t="shared" si="1"/>
        <v>0</v>
      </c>
      <c r="L61" s="58"/>
      <c r="M61" s="215">
        <f t="shared" si="2"/>
        <v>0</v>
      </c>
      <c r="N61" s="59"/>
      <c r="O61" s="215">
        <f t="shared" si="3"/>
        <v>0</v>
      </c>
      <c r="P61" s="27"/>
      <c r="Q61" s="215">
        <f t="shared" si="4"/>
        <v>0</v>
      </c>
      <c r="R61" s="26"/>
      <c r="S61" s="724">
        <v>3</v>
      </c>
      <c r="T61" s="215">
        <f t="shared" si="5"/>
        <v>0</v>
      </c>
      <c r="U61" s="215">
        <f t="shared" si="6"/>
        <v>0</v>
      </c>
      <c r="V61" s="215">
        <f t="shared" si="7"/>
        <v>0</v>
      </c>
      <c r="W61" s="215">
        <f t="shared" si="8"/>
        <v>0</v>
      </c>
      <c r="X61" s="15"/>
      <c r="Y61" s="61" t="s">
        <v>179</v>
      </c>
      <c r="Z61" s="62"/>
      <c r="AA61" s="63" t="s">
        <v>180</v>
      </c>
      <c r="AB61" s="64"/>
      <c r="AC61" s="65" t="s">
        <v>164</v>
      </c>
      <c r="AD61" s="37">
        <v>3</v>
      </c>
      <c r="AF61" s="12" t="s">
        <v>179</v>
      </c>
      <c r="AG61" s="10" t="s">
        <v>181</v>
      </c>
      <c r="AH61" s="9"/>
      <c r="AI61" s="34" t="s">
        <v>164</v>
      </c>
      <c r="AJ61" s="37">
        <v>3</v>
      </c>
      <c r="AK61" s="14">
        <v>350</v>
      </c>
      <c r="AL61" s="28"/>
      <c r="AM61" s="28"/>
      <c r="AN61" s="33"/>
      <c r="AO61" s="11"/>
      <c r="AP61" s="67"/>
      <c r="AQ61" s="68"/>
      <c r="AR61" s="68"/>
      <c r="AS61" s="68"/>
      <c r="AT61" s="14"/>
      <c r="AU61" s="28"/>
      <c r="AV61" s="11"/>
      <c r="AW61" s="11"/>
      <c r="AX61" s="16"/>
      <c r="AY61" s="16"/>
      <c r="AZ61" s="16"/>
      <c r="BA61" s="16"/>
      <c r="BB61" s="16"/>
      <c r="BC61" s="16"/>
      <c r="BD61" s="16"/>
      <c r="BE61" s="16"/>
      <c r="BF61" s="14"/>
      <c r="BG61" s="11"/>
      <c r="BH61" s="11"/>
    </row>
    <row r="62" spans="1:60" ht="30" customHeight="1" x14ac:dyDescent="0.75">
      <c r="A62" s="35" t="s">
        <v>175</v>
      </c>
      <c r="B62" s="52"/>
      <c r="C62" s="146" t="s">
        <v>960</v>
      </c>
      <c r="D62" s="9"/>
      <c r="E62" s="34" t="s">
        <v>886</v>
      </c>
      <c r="F62" s="36">
        <v>1</v>
      </c>
      <c r="G62" s="49"/>
      <c r="H62" s="29"/>
      <c r="I62" s="215">
        <f t="shared" si="0"/>
        <v>0</v>
      </c>
      <c r="J62" s="232"/>
      <c r="K62" s="215">
        <f t="shared" si="1"/>
        <v>0</v>
      </c>
      <c r="L62" s="58"/>
      <c r="M62" s="215">
        <f t="shared" si="2"/>
        <v>0</v>
      </c>
      <c r="N62" s="59"/>
      <c r="O62" s="215">
        <f t="shared" si="3"/>
        <v>0</v>
      </c>
      <c r="P62" s="27"/>
      <c r="Q62" s="215">
        <f t="shared" si="4"/>
        <v>0</v>
      </c>
      <c r="R62" s="26"/>
      <c r="S62" s="724">
        <v>1</v>
      </c>
      <c r="T62" s="215">
        <f t="shared" si="5"/>
        <v>0</v>
      </c>
      <c r="U62" s="215">
        <f t="shared" si="6"/>
        <v>0</v>
      </c>
      <c r="V62" s="215">
        <f t="shared" si="7"/>
        <v>0</v>
      </c>
      <c r="W62" s="215">
        <f t="shared" si="8"/>
        <v>0</v>
      </c>
      <c r="X62" s="15"/>
      <c r="Y62" s="61" t="s">
        <v>184</v>
      </c>
      <c r="Z62" s="62"/>
      <c r="AA62" s="63" t="s">
        <v>185</v>
      </c>
      <c r="AB62" s="64"/>
      <c r="AC62" s="65" t="s">
        <v>886</v>
      </c>
      <c r="AD62" s="37">
        <v>1</v>
      </c>
      <c r="AF62" s="12" t="s">
        <v>184</v>
      </c>
      <c r="AG62" s="10" t="s">
        <v>186</v>
      </c>
      <c r="AH62" s="9"/>
      <c r="AI62" s="34" t="s">
        <v>886</v>
      </c>
      <c r="AJ62" s="37">
        <v>1</v>
      </c>
      <c r="AK62" s="14">
        <v>1200</v>
      </c>
      <c r="AL62" s="28"/>
      <c r="AM62" s="28"/>
      <c r="AN62" s="33"/>
      <c r="AO62" s="11"/>
      <c r="AP62" s="67"/>
      <c r="AQ62" s="68"/>
      <c r="AR62" s="68"/>
      <c r="AS62" s="68"/>
      <c r="AT62" s="14"/>
      <c r="AU62" s="28"/>
      <c r="AV62" s="11"/>
      <c r="AW62" s="11"/>
      <c r="AX62" s="16"/>
      <c r="AY62" s="16"/>
      <c r="AZ62" s="16"/>
      <c r="BA62" s="16"/>
      <c r="BB62" s="16"/>
      <c r="BC62" s="16"/>
      <c r="BD62" s="16"/>
      <c r="BE62" s="16"/>
      <c r="BF62" s="14"/>
      <c r="BG62" s="11"/>
      <c r="BH62" s="11"/>
    </row>
    <row r="63" spans="1:60" ht="30" customHeight="1" x14ac:dyDescent="0.75">
      <c r="A63" s="35" t="s">
        <v>178</v>
      </c>
      <c r="B63" s="52"/>
      <c r="C63" s="146" t="s">
        <v>974</v>
      </c>
      <c r="D63" s="9"/>
      <c r="E63" s="34" t="s">
        <v>886</v>
      </c>
      <c r="F63" s="36">
        <v>1</v>
      </c>
      <c r="G63" s="49"/>
      <c r="H63" s="29"/>
      <c r="I63" s="215">
        <f t="shared" si="0"/>
        <v>0</v>
      </c>
      <c r="J63" s="232"/>
      <c r="K63" s="215">
        <f t="shared" si="1"/>
        <v>0</v>
      </c>
      <c r="L63" s="58"/>
      <c r="M63" s="215">
        <f t="shared" si="2"/>
        <v>0</v>
      </c>
      <c r="N63" s="59"/>
      <c r="O63" s="215">
        <f t="shared" si="3"/>
        <v>0</v>
      </c>
      <c r="P63" s="27"/>
      <c r="Q63" s="215">
        <f t="shared" si="4"/>
        <v>0</v>
      </c>
      <c r="R63" s="26"/>
      <c r="S63" s="724">
        <v>1</v>
      </c>
      <c r="T63" s="215">
        <f t="shared" si="5"/>
        <v>0</v>
      </c>
      <c r="U63" s="215">
        <f t="shared" si="6"/>
        <v>0</v>
      </c>
      <c r="V63" s="215">
        <f t="shared" si="7"/>
        <v>0</v>
      </c>
      <c r="W63" s="215">
        <f t="shared" si="8"/>
        <v>0</v>
      </c>
      <c r="X63" s="15"/>
      <c r="Y63" s="61" t="s">
        <v>187</v>
      </c>
      <c r="Z63" s="62"/>
      <c r="AA63" s="63" t="s">
        <v>188</v>
      </c>
      <c r="AB63" s="64"/>
      <c r="AC63" s="65" t="s">
        <v>886</v>
      </c>
      <c r="AD63" s="37">
        <v>1</v>
      </c>
      <c r="AF63" s="12" t="s">
        <v>187</v>
      </c>
      <c r="AG63" s="10" t="s">
        <v>189</v>
      </c>
      <c r="AH63" s="9"/>
      <c r="AI63" s="34" t="s">
        <v>886</v>
      </c>
      <c r="AJ63" s="37">
        <v>1</v>
      </c>
      <c r="AK63" s="14">
        <v>350</v>
      </c>
      <c r="AL63" s="28"/>
      <c r="AM63" s="28"/>
      <c r="AN63" s="33"/>
      <c r="AO63" s="11"/>
      <c r="AP63" s="67"/>
      <c r="AQ63" s="68"/>
      <c r="AR63" s="68"/>
      <c r="AS63" s="68"/>
      <c r="AT63" s="14"/>
      <c r="AU63" s="28"/>
      <c r="AV63" s="11"/>
      <c r="AW63" s="11"/>
      <c r="AX63" s="16"/>
      <c r="AY63" s="16"/>
      <c r="AZ63" s="16"/>
      <c r="BA63" s="16"/>
      <c r="BB63" s="16"/>
      <c r="BC63" s="16"/>
      <c r="BD63" s="16"/>
      <c r="BE63" s="16"/>
      <c r="BF63" s="14"/>
      <c r="BG63" s="11"/>
      <c r="BH63" s="11"/>
    </row>
    <row r="64" spans="1:60" ht="30" customHeight="1" x14ac:dyDescent="0.75">
      <c r="A64" s="35" t="s">
        <v>179</v>
      </c>
      <c r="B64" s="52"/>
      <c r="C64" s="146" t="s">
        <v>191</v>
      </c>
      <c r="D64" s="9"/>
      <c r="E64" s="34" t="s">
        <v>886</v>
      </c>
      <c r="F64" s="36">
        <v>1</v>
      </c>
      <c r="G64" s="49"/>
      <c r="H64" s="29"/>
      <c r="I64" s="215">
        <f t="shared" si="0"/>
        <v>0</v>
      </c>
      <c r="J64" s="232"/>
      <c r="K64" s="215">
        <f t="shared" si="1"/>
        <v>0</v>
      </c>
      <c r="L64" s="58"/>
      <c r="M64" s="215">
        <f t="shared" si="2"/>
        <v>0</v>
      </c>
      <c r="N64" s="59"/>
      <c r="O64" s="215">
        <f t="shared" si="3"/>
        <v>0</v>
      </c>
      <c r="P64" s="27"/>
      <c r="Q64" s="215">
        <f t="shared" si="4"/>
        <v>0</v>
      </c>
      <c r="R64" s="26"/>
      <c r="S64" s="724">
        <v>1</v>
      </c>
      <c r="T64" s="215">
        <f t="shared" si="5"/>
        <v>0</v>
      </c>
      <c r="U64" s="215">
        <f t="shared" si="6"/>
        <v>0</v>
      </c>
      <c r="V64" s="215">
        <f t="shared" si="7"/>
        <v>0</v>
      </c>
      <c r="W64" s="215">
        <f t="shared" si="8"/>
        <v>0</v>
      </c>
      <c r="X64" s="15"/>
      <c r="Y64" s="61" t="s">
        <v>190</v>
      </c>
      <c r="Z64" s="62"/>
      <c r="AA64" s="63" t="s">
        <v>191</v>
      </c>
      <c r="AB64" s="64"/>
      <c r="AC64" s="65" t="s">
        <v>886</v>
      </c>
      <c r="AD64" s="37">
        <v>1</v>
      </c>
      <c r="AF64" s="12" t="s">
        <v>190</v>
      </c>
      <c r="AG64" s="10" t="s">
        <v>192</v>
      </c>
      <c r="AH64" s="9"/>
      <c r="AI64" s="34" t="s">
        <v>886</v>
      </c>
      <c r="AJ64" s="37">
        <v>1</v>
      </c>
      <c r="AK64" s="14">
        <v>5000</v>
      </c>
      <c r="AL64" s="28"/>
      <c r="AM64" s="28"/>
      <c r="AN64" s="33"/>
      <c r="AO64" s="11"/>
      <c r="AP64" s="67"/>
      <c r="AQ64" s="68"/>
      <c r="AR64" s="68"/>
      <c r="AS64" s="68"/>
      <c r="AT64" s="14"/>
      <c r="AU64" s="28"/>
      <c r="AV64" s="11"/>
      <c r="AW64" s="11"/>
      <c r="AX64" s="16"/>
      <c r="AY64" s="16"/>
      <c r="AZ64" s="16"/>
      <c r="BA64" s="16"/>
      <c r="BB64" s="16"/>
      <c r="BC64" s="16"/>
      <c r="BD64" s="16"/>
      <c r="BE64" s="16"/>
      <c r="BF64" s="14"/>
      <c r="BG64" s="11"/>
      <c r="BH64" s="11"/>
    </row>
    <row r="65" spans="1:60" ht="30" customHeight="1" x14ac:dyDescent="0.75">
      <c r="A65" s="35" t="s">
        <v>182</v>
      </c>
      <c r="B65" s="52"/>
      <c r="C65" s="146" t="s">
        <v>194</v>
      </c>
      <c r="D65" s="9"/>
      <c r="E65" s="34" t="s">
        <v>886</v>
      </c>
      <c r="F65" s="36">
        <v>1</v>
      </c>
      <c r="G65" s="49"/>
      <c r="H65" s="29"/>
      <c r="I65" s="215">
        <f t="shared" si="0"/>
        <v>0</v>
      </c>
      <c r="J65" s="232"/>
      <c r="K65" s="215">
        <f t="shared" si="1"/>
        <v>0</v>
      </c>
      <c r="L65" s="58"/>
      <c r="M65" s="215">
        <f t="shared" si="2"/>
        <v>0</v>
      </c>
      <c r="N65" s="59"/>
      <c r="O65" s="215">
        <f t="shared" si="3"/>
        <v>0</v>
      </c>
      <c r="P65" s="27"/>
      <c r="Q65" s="215">
        <f t="shared" si="4"/>
        <v>0</v>
      </c>
      <c r="R65" s="26"/>
      <c r="S65" s="724">
        <v>1</v>
      </c>
      <c r="T65" s="215">
        <f t="shared" si="5"/>
        <v>0</v>
      </c>
      <c r="U65" s="215">
        <f t="shared" si="6"/>
        <v>0</v>
      </c>
      <c r="V65" s="215">
        <f t="shared" si="7"/>
        <v>0</v>
      </c>
      <c r="W65" s="215">
        <f t="shared" si="8"/>
        <v>0</v>
      </c>
      <c r="X65" s="15"/>
      <c r="Y65" s="61" t="s">
        <v>193</v>
      </c>
      <c r="Z65" s="62"/>
      <c r="AA65" s="63" t="s">
        <v>194</v>
      </c>
      <c r="AB65" s="64"/>
      <c r="AC65" s="65" t="s">
        <v>886</v>
      </c>
      <c r="AD65" s="37">
        <v>1</v>
      </c>
      <c r="AF65" s="12" t="s">
        <v>193</v>
      </c>
      <c r="AG65" s="10" t="s">
        <v>195</v>
      </c>
      <c r="AH65" s="9"/>
      <c r="AI65" s="34" t="s">
        <v>886</v>
      </c>
      <c r="AJ65" s="37">
        <v>1</v>
      </c>
      <c r="AK65" s="14">
        <v>350</v>
      </c>
      <c r="AL65" s="28"/>
      <c r="AM65" s="28"/>
      <c r="AN65" s="33"/>
      <c r="AO65" s="11"/>
      <c r="AP65" s="67"/>
      <c r="AQ65" s="68"/>
      <c r="AR65" s="68"/>
      <c r="AS65" s="68"/>
      <c r="AT65" s="14"/>
      <c r="AU65" s="28"/>
      <c r="AV65" s="11"/>
      <c r="AW65" s="11"/>
      <c r="AX65" s="16"/>
      <c r="AY65" s="16"/>
      <c r="AZ65" s="16"/>
      <c r="BA65" s="16"/>
      <c r="BB65" s="16"/>
      <c r="BC65" s="16"/>
      <c r="BD65" s="16"/>
      <c r="BE65" s="16"/>
      <c r="BF65" s="14"/>
      <c r="BG65" s="11"/>
      <c r="BH65" s="11"/>
    </row>
    <row r="66" spans="1:60" ht="30" customHeight="1" x14ac:dyDescent="0.75">
      <c r="A66" s="35" t="s">
        <v>183</v>
      </c>
      <c r="B66" s="52"/>
      <c r="C66" s="146" t="s">
        <v>613</v>
      </c>
      <c r="D66" s="9"/>
      <c r="E66" s="34" t="s">
        <v>164</v>
      </c>
      <c r="F66" s="36">
        <v>1</v>
      </c>
      <c r="G66" s="49"/>
      <c r="H66" s="29"/>
      <c r="I66" s="215">
        <f t="shared" si="0"/>
        <v>0</v>
      </c>
      <c r="J66" s="232"/>
      <c r="K66" s="215">
        <f t="shared" si="1"/>
        <v>0</v>
      </c>
      <c r="L66" s="58"/>
      <c r="M66" s="215">
        <f t="shared" si="2"/>
        <v>0</v>
      </c>
      <c r="N66" s="59"/>
      <c r="O66" s="215">
        <f t="shared" si="3"/>
        <v>0</v>
      </c>
      <c r="P66" s="27"/>
      <c r="Q66" s="215">
        <f t="shared" si="4"/>
        <v>0</v>
      </c>
      <c r="R66" s="29"/>
      <c r="S66" s="724">
        <v>1</v>
      </c>
      <c r="T66" s="215">
        <f t="shared" si="5"/>
        <v>0</v>
      </c>
      <c r="U66" s="215">
        <f t="shared" si="6"/>
        <v>0</v>
      </c>
      <c r="V66" s="215">
        <f t="shared" si="7"/>
        <v>0</v>
      </c>
      <c r="W66" s="215">
        <f t="shared" si="8"/>
        <v>0</v>
      </c>
      <c r="X66" s="15"/>
      <c r="Y66" s="61"/>
      <c r="Z66" s="62"/>
      <c r="AA66" s="63"/>
      <c r="AB66" s="64"/>
      <c r="AC66" s="65"/>
      <c r="AD66" s="37"/>
      <c r="AF66" s="12"/>
      <c r="AG66" s="10"/>
      <c r="AH66" s="9"/>
      <c r="AI66" s="34"/>
      <c r="AJ66" s="37"/>
      <c r="AK66" s="14"/>
      <c r="AL66" s="28"/>
      <c r="AM66" s="28"/>
      <c r="AN66" s="33"/>
      <c r="AO66" s="11"/>
      <c r="AP66" s="67"/>
      <c r="AQ66" s="68"/>
      <c r="AR66" s="68"/>
      <c r="AS66" s="68"/>
      <c r="AT66" s="14"/>
      <c r="AU66" s="28"/>
      <c r="AV66" s="11"/>
      <c r="AW66" s="11"/>
      <c r="AX66" s="16"/>
      <c r="AY66" s="16"/>
      <c r="AZ66" s="16"/>
      <c r="BA66" s="16"/>
      <c r="BB66" s="16"/>
      <c r="BC66" s="16"/>
      <c r="BD66" s="16"/>
      <c r="BE66" s="16"/>
      <c r="BF66" s="14"/>
      <c r="BG66" s="11"/>
      <c r="BH66" s="11"/>
    </row>
    <row r="67" spans="1:60" ht="30" customHeight="1" x14ac:dyDescent="0.75">
      <c r="A67" s="35" t="s">
        <v>184</v>
      </c>
      <c r="B67" s="52"/>
      <c r="C67" s="146" t="s">
        <v>975</v>
      </c>
      <c r="D67" s="9"/>
      <c r="E67" s="34" t="s">
        <v>164</v>
      </c>
      <c r="F67" s="36">
        <v>1</v>
      </c>
      <c r="G67" s="49"/>
      <c r="H67" s="29"/>
      <c r="I67" s="215">
        <f t="shared" si="0"/>
        <v>0</v>
      </c>
      <c r="J67" s="232"/>
      <c r="K67" s="215">
        <f t="shared" si="1"/>
        <v>0</v>
      </c>
      <c r="L67" s="58"/>
      <c r="M67" s="215">
        <f t="shared" si="2"/>
        <v>0</v>
      </c>
      <c r="N67" s="59"/>
      <c r="O67" s="215">
        <f t="shared" si="3"/>
        <v>0</v>
      </c>
      <c r="P67" s="27"/>
      <c r="Q67" s="215">
        <f t="shared" si="4"/>
        <v>0</v>
      </c>
      <c r="R67" s="29"/>
      <c r="S67" s="724">
        <v>1</v>
      </c>
      <c r="T67" s="215">
        <f t="shared" si="5"/>
        <v>0</v>
      </c>
      <c r="U67" s="215">
        <f t="shared" si="6"/>
        <v>0</v>
      </c>
      <c r="V67" s="215">
        <f t="shared" si="7"/>
        <v>0</v>
      </c>
      <c r="W67" s="215">
        <f t="shared" si="8"/>
        <v>0</v>
      </c>
      <c r="X67" s="15"/>
      <c r="Y67" s="61"/>
      <c r="Z67" s="62"/>
      <c r="AA67" s="63"/>
      <c r="AB67" s="64"/>
      <c r="AC67" s="65"/>
      <c r="AD67" s="37"/>
      <c r="AF67" s="12"/>
      <c r="AG67" s="10"/>
      <c r="AH67" s="9"/>
      <c r="AI67" s="34"/>
      <c r="AJ67" s="37"/>
      <c r="AK67" s="14"/>
      <c r="AL67" s="28"/>
      <c r="AM67" s="28"/>
      <c r="AN67" s="33"/>
      <c r="AO67" s="11"/>
      <c r="AP67" s="67"/>
      <c r="AQ67" s="68"/>
      <c r="AR67" s="68"/>
      <c r="AS67" s="68"/>
      <c r="AT67" s="14"/>
      <c r="AU67" s="28"/>
      <c r="AV67" s="11"/>
      <c r="AW67" s="11"/>
      <c r="AX67" s="16"/>
      <c r="AY67" s="16"/>
      <c r="AZ67" s="16"/>
      <c r="BA67" s="16"/>
      <c r="BB67" s="16"/>
      <c r="BC67" s="16"/>
      <c r="BD67" s="16"/>
      <c r="BE67" s="16"/>
      <c r="BF67" s="14"/>
      <c r="BG67" s="11"/>
      <c r="BH67" s="11"/>
    </row>
    <row r="68" spans="1:60" ht="30" customHeight="1" x14ac:dyDescent="0.75">
      <c r="A68" s="35" t="s">
        <v>196</v>
      </c>
      <c r="B68" s="52"/>
      <c r="C68" s="274" t="s">
        <v>968</v>
      </c>
      <c r="D68" s="9"/>
      <c r="E68" s="34"/>
      <c r="F68" s="36"/>
      <c r="G68" s="58"/>
      <c r="H68" s="59"/>
      <c r="I68" s="215"/>
      <c r="J68" s="58"/>
      <c r="K68" s="215"/>
      <c r="L68" s="58"/>
      <c r="M68" s="215"/>
      <c r="N68" s="59"/>
      <c r="O68" s="215"/>
      <c r="P68" s="58"/>
      <c r="Q68" s="215"/>
      <c r="R68" s="59"/>
      <c r="S68" s="722"/>
      <c r="T68" s="215"/>
      <c r="U68" s="215"/>
      <c r="V68" s="215"/>
      <c r="W68" s="215"/>
      <c r="X68" s="15"/>
      <c r="Y68" s="61" t="s">
        <v>196</v>
      </c>
      <c r="Z68" s="62"/>
      <c r="AA68" s="154" t="s">
        <v>484</v>
      </c>
      <c r="AB68" s="64"/>
      <c r="AC68" s="65"/>
      <c r="AD68" s="37"/>
      <c r="AF68" s="12" t="s">
        <v>196</v>
      </c>
      <c r="AG68" s="171" t="s">
        <v>485</v>
      </c>
      <c r="AH68" s="9"/>
      <c r="AI68" s="34"/>
      <c r="AJ68" s="37"/>
      <c r="AK68" s="66"/>
      <c r="AL68" s="28"/>
      <c r="AM68" s="28"/>
      <c r="AN68" s="67"/>
      <c r="AO68" s="68"/>
      <c r="AP68" s="67"/>
      <c r="AQ68" s="68"/>
      <c r="AR68" s="68"/>
      <c r="AS68" s="68"/>
      <c r="AT68" s="66"/>
      <c r="AU68" s="69"/>
      <c r="AV68" s="68"/>
      <c r="AW68" s="68"/>
      <c r="AX68" s="16"/>
      <c r="AY68" s="16"/>
      <c r="AZ68" s="16"/>
      <c r="BA68" s="16"/>
      <c r="BB68" s="16"/>
      <c r="BC68" s="16"/>
      <c r="BD68" s="16"/>
      <c r="BE68" s="16"/>
      <c r="BF68" s="14"/>
      <c r="BG68" s="11"/>
      <c r="BH68" s="11"/>
    </row>
    <row r="69" spans="1:60" ht="30" customHeight="1" x14ac:dyDescent="0.75">
      <c r="A69" s="25" t="s">
        <v>197</v>
      </c>
      <c r="B69" s="52"/>
      <c r="C69" s="146" t="str">
        <f>C56</f>
        <v>Disjoncteur 245 kV- 2000A- 31,5 kA à commande unipolaire avec support</v>
      </c>
      <c r="D69" s="9"/>
      <c r="E69" s="34" t="s">
        <v>164</v>
      </c>
      <c r="F69" s="36">
        <v>3</v>
      </c>
      <c r="G69" s="49"/>
      <c r="H69" s="50"/>
      <c r="I69" s="215">
        <f t="shared" ref="I69:I126" si="10">F69*H69</f>
        <v>0</v>
      </c>
      <c r="J69" s="232"/>
      <c r="K69" s="215">
        <f t="shared" ref="K69:K126" si="11">F69*J69</f>
        <v>0</v>
      </c>
      <c r="L69" s="215"/>
      <c r="M69" s="215">
        <f t="shared" ref="M69:M126" si="12">F69*L69</f>
        <v>0</v>
      </c>
      <c r="N69" s="215"/>
      <c r="O69" s="215">
        <f t="shared" ref="O69:O126" si="13">F69*N69</f>
        <v>0</v>
      </c>
      <c r="P69" s="215"/>
      <c r="Q69" s="215">
        <f t="shared" ref="Q69:Q126" si="14">F69*P69</f>
        <v>0</v>
      </c>
      <c r="R69" s="215"/>
      <c r="S69" s="51"/>
      <c r="T69" s="215">
        <f t="shared" ref="T69:T126" si="15">F69*R69</f>
        <v>0</v>
      </c>
      <c r="U69" s="215">
        <f t="shared" ref="U69:U126" si="16">I69+M69+Q69</f>
        <v>0</v>
      </c>
      <c r="V69" s="215">
        <f t="shared" ref="V69:V126" si="17">+K69+O69+T69</f>
        <v>0</v>
      </c>
      <c r="W69" s="215">
        <f t="shared" ref="W69:W126" si="18">+U69*652.69+V69</f>
        <v>0</v>
      </c>
      <c r="X69" s="15"/>
      <c r="Y69" s="64" t="s">
        <v>197</v>
      </c>
      <c r="Z69" s="62"/>
      <c r="AA69" s="63" t="s">
        <v>163</v>
      </c>
      <c r="AB69" s="64"/>
      <c r="AC69" s="166" t="s">
        <v>164</v>
      </c>
      <c r="AD69" s="167">
        <v>2</v>
      </c>
      <c r="AF69" s="9" t="s">
        <v>197</v>
      </c>
      <c r="AG69" s="10" t="s">
        <v>165</v>
      </c>
      <c r="AH69" s="9"/>
      <c r="AI69" s="6" t="s">
        <v>164</v>
      </c>
      <c r="AJ69" s="32">
        <v>2</v>
      </c>
      <c r="AK69" s="14">
        <v>2500</v>
      </c>
      <c r="AL69" s="28"/>
      <c r="AM69" s="28"/>
      <c r="AN69" s="33"/>
      <c r="AO69" s="11"/>
      <c r="AP69" s="67"/>
      <c r="AQ69" s="68"/>
      <c r="AR69" s="68"/>
      <c r="AS69" s="68"/>
      <c r="AT69" s="14"/>
      <c r="AU69" s="28"/>
      <c r="AV69" s="11"/>
      <c r="AW69" s="11"/>
      <c r="AX69" s="16"/>
      <c r="AY69" s="16"/>
      <c r="AZ69" s="16"/>
      <c r="BA69" s="16"/>
      <c r="BB69" s="16"/>
      <c r="BC69" s="16"/>
      <c r="BD69" s="16"/>
      <c r="BE69" s="16"/>
      <c r="BF69" s="14"/>
      <c r="BG69" s="11"/>
      <c r="BH69" s="11"/>
    </row>
    <row r="70" spans="1:60" ht="30" customHeight="1" x14ac:dyDescent="0.75">
      <c r="A70" s="25" t="s">
        <v>198</v>
      </c>
      <c r="B70" s="52"/>
      <c r="C70" s="146" t="str">
        <f>C57</f>
        <v>Sectionneur pantographe monophasé 245 kV-2000A</v>
      </c>
      <c r="D70" s="9"/>
      <c r="E70" s="34" t="s">
        <v>164</v>
      </c>
      <c r="F70" s="36">
        <v>6</v>
      </c>
      <c r="G70" s="49"/>
      <c r="H70" s="50"/>
      <c r="I70" s="215">
        <f t="shared" si="10"/>
        <v>0</v>
      </c>
      <c r="J70" s="232"/>
      <c r="K70" s="215">
        <f t="shared" si="11"/>
        <v>0</v>
      </c>
      <c r="L70" s="215"/>
      <c r="M70" s="215">
        <f t="shared" si="12"/>
        <v>0</v>
      </c>
      <c r="N70" s="215"/>
      <c r="O70" s="215">
        <f t="shared" si="13"/>
        <v>0</v>
      </c>
      <c r="P70" s="215"/>
      <c r="Q70" s="215">
        <f t="shared" si="14"/>
        <v>0</v>
      </c>
      <c r="R70" s="215"/>
      <c r="S70" s="51"/>
      <c r="T70" s="215">
        <f t="shared" si="15"/>
        <v>0</v>
      </c>
      <c r="U70" s="215">
        <f t="shared" si="16"/>
        <v>0</v>
      </c>
      <c r="V70" s="215">
        <f t="shared" si="17"/>
        <v>0</v>
      </c>
      <c r="W70" s="215">
        <f t="shared" si="18"/>
        <v>0</v>
      </c>
      <c r="X70" s="15"/>
      <c r="Y70" s="64" t="s">
        <v>199</v>
      </c>
      <c r="Z70" s="62"/>
      <c r="AA70" s="63" t="s">
        <v>168</v>
      </c>
      <c r="AB70" s="64"/>
      <c r="AC70" s="166" t="s">
        <v>164</v>
      </c>
      <c r="AD70" s="167">
        <v>2</v>
      </c>
      <c r="AF70" s="9" t="s">
        <v>199</v>
      </c>
      <c r="AG70" s="10" t="s">
        <v>169</v>
      </c>
      <c r="AH70" s="9"/>
      <c r="AI70" s="6" t="s">
        <v>164</v>
      </c>
      <c r="AJ70" s="32">
        <v>2</v>
      </c>
      <c r="AK70" s="14">
        <v>1500</v>
      </c>
      <c r="AL70" s="28"/>
      <c r="AM70" s="28"/>
      <c r="AN70" s="33"/>
      <c r="AO70" s="11"/>
      <c r="AP70" s="67"/>
      <c r="AQ70" s="68"/>
      <c r="AR70" s="68"/>
      <c r="AS70" s="68"/>
      <c r="AT70" s="14"/>
      <c r="AU70" s="28"/>
      <c r="AV70" s="11"/>
      <c r="AW70" s="11"/>
      <c r="AX70" s="16"/>
      <c r="AY70" s="16"/>
      <c r="AZ70" s="16"/>
      <c r="BA70" s="16"/>
      <c r="BB70" s="16"/>
      <c r="BC70" s="16"/>
      <c r="BD70" s="16"/>
      <c r="BE70" s="16"/>
      <c r="BF70" s="14"/>
      <c r="BG70" s="11"/>
      <c r="BH70" s="11"/>
    </row>
    <row r="71" spans="1:60" ht="30" customHeight="1" x14ac:dyDescent="0.75">
      <c r="A71" s="25" t="s">
        <v>199</v>
      </c>
      <c r="B71" s="52"/>
      <c r="C71" s="146" t="s">
        <v>973</v>
      </c>
      <c r="D71" s="9"/>
      <c r="E71" s="34" t="s">
        <v>164</v>
      </c>
      <c r="F71" s="36">
        <v>1</v>
      </c>
      <c r="G71" s="49"/>
      <c r="H71" s="50"/>
      <c r="I71" s="215">
        <f t="shared" si="10"/>
        <v>0</v>
      </c>
      <c r="J71" s="232"/>
      <c r="K71" s="215">
        <f t="shared" si="11"/>
        <v>0</v>
      </c>
      <c r="L71" s="215"/>
      <c r="M71" s="215">
        <f t="shared" si="12"/>
        <v>0</v>
      </c>
      <c r="N71" s="215"/>
      <c r="O71" s="215">
        <f t="shared" si="13"/>
        <v>0</v>
      </c>
      <c r="P71" s="215"/>
      <c r="Q71" s="215">
        <f t="shared" si="14"/>
        <v>0</v>
      </c>
      <c r="R71" s="215"/>
      <c r="S71" s="51"/>
      <c r="T71" s="215">
        <f t="shared" si="15"/>
        <v>0</v>
      </c>
      <c r="U71" s="215">
        <f t="shared" si="16"/>
        <v>0</v>
      </c>
      <c r="V71" s="215">
        <f t="shared" si="17"/>
        <v>0</v>
      </c>
      <c r="W71" s="215">
        <f t="shared" si="18"/>
        <v>0</v>
      </c>
      <c r="X71" s="15"/>
      <c r="Y71" s="64"/>
      <c r="Z71" s="62"/>
      <c r="AA71" s="63"/>
      <c r="AB71" s="64"/>
      <c r="AC71" s="166"/>
      <c r="AD71" s="167"/>
      <c r="AF71" s="9"/>
      <c r="AG71" s="10"/>
      <c r="AH71" s="9"/>
      <c r="AI71" s="6"/>
      <c r="AJ71" s="32"/>
      <c r="AK71" s="14"/>
      <c r="AL71" s="28"/>
      <c r="AM71" s="28"/>
      <c r="AN71" s="33"/>
      <c r="AO71" s="11"/>
      <c r="AP71" s="67"/>
      <c r="AQ71" s="68"/>
      <c r="AR71" s="68"/>
      <c r="AS71" s="68"/>
      <c r="AT71" s="14"/>
      <c r="AU71" s="28"/>
      <c r="AV71" s="11"/>
      <c r="AW71" s="11"/>
      <c r="AX71" s="16"/>
      <c r="AY71" s="16"/>
      <c r="AZ71" s="16"/>
      <c r="BA71" s="16"/>
      <c r="BB71" s="16"/>
      <c r="BC71" s="16"/>
      <c r="BD71" s="16"/>
      <c r="BE71" s="16"/>
      <c r="BF71" s="14"/>
      <c r="BG71" s="11"/>
      <c r="BH71" s="11"/>
    </row>
    <row r="72" spans="1:60" ht="30" customHeight="1" x14ac:dyDescent="0.75">
      <c r="A72" s="25" t="s">
        <v>200</v>
      </c>
      <c r="B72" s="52"/>
      <c r="C72" s="146" t="s">
        <v>957</v>
      </c>
      <c r="D72" s="9"/>
      <c r="E72" s="34" t="s">
        <v>164</v>
      </c>
      <c r="F72" s="36">
        <v>3</v>
      </c>
      <c r="G72" s="49"/>
      <c r="H72" s="50"/>
      <c r="I72" s="215">
        <f t="shared" si="10"/>
        <v>0</v>
      </c>
      <c r="J72" s="232"/>
      <c r="K72" s="215">
        <f t="shared" si="11"/>
        <v>0</v>
      </c>
      <c r="L72" s="215"/>
      <c r="M72" s="215">
        <f t="shared" si="12"/>
        <v>0</v>
      </c>
      <c r="N72" s="215"/>
      <c r="O72" s="215">
        <f t="shared" si="13"/>
        <v>0</v>
      </c>
      <c r="P72" s="215"/>
      <c r="Q72" s="215">
        <f t="shared" si="14"/>
        <v>0</v>
      </c>
      <c r="R72" s="215"/>
      <c r="S72" s="51"/>
      <c r="T72" s="215">
        <f t="shared" si="15"/>
        <v>0</v>
      </c>
      <c r="U72" s="215">
        <f t="shared" si="16"/>
        <v>0</v>
      </c>
      <c r="V72" s="215">
        <f t="shared" si="17"/>
        <v>0</v>
      </c>
      <c r="W72" s="215">
        <f t="shared" si="18"/>
        <v>0</v>
      </c>
      <c r="X72" s="15"/>
      <c r="Y72" s="64" t="s">
        <v>200</v>
      </c>
      <c r="Z72" s="62"/>
      <c r="AA72" s="63" t="s">
        <v>171</v>
      </c>
      <c r="AB72" s="64"/>
      <c r="AC72" s="166" t="s">
        <v>164</v>
      </c>
      <c r="AD72" s="167">
        <v>3</v>
      </c>
      <c r="AF72" s="9" t="s">
        <v>200</v>
      </c>
      <c r="AG72" s="10" t="s">
        <v>172</v>
      </c>
      <c r="AH72" s="9"/>
      <c r="AI72" s="6" t="s">
        <v>164</v>
      </c>
      <c r="AJ72" s="32">
        <v>3</v>
      </c>
      <c r="AK72" s="14">
        <v>600</v>
      </c>
      <c r="AL72" s="28"/>
      <c r="AM72" s="28"/>
      <c r="AN72" s="33"/>
      <c r="AO72" s="11"/>
      <c r="AP72" s="67"/>
      <c r="AQ72" s="68"/>
      <c r="AR72" s="68"/>
      <c r="AS72" s="68"/>
      <c r="AT72" s="14"/>
      <c r="AU72" s="28"/>
      <c r="AV72" s="11"/>
      <c r="AW72" s="11"/>
      <c r="AX72" s="16"/>
      <c r="AY72" s="16"/>
      <c r="AZ72" s="16"/>
      <c r="BA72" s="16"/>
      <c r="BB72" s="16"/>
      <c r="BC72" s="16"/>
      <c r="BD72" s="16"/>
      <c r="BE72" s="16"/>
      <c r="BF72" s="14"/>
      <c r="BG72" s="11"/>
      <c r="BH72" s="11"/>
    </row>
    <row r="73" spans="1:60" ht="30" customHeight="1" x14ac:dyDescent="0.75">
      <c r="A73" s="25" t="s">
        <v>201</v>
      </c>
      <c r="B73" s="52"/>
      <c r="C73" s="146" t="s">
        <v>1065</v>
      </c>
      <c r="D73" s="97"/>
      <c r="E73" s="105" t="s">
        <v>164</v>
      </c>
      <c r="F73" s="112">
        <v>3</v>
      </c>
      <c r="G73" s="49"/>
      <c r="H73" s="50"/>
      <c r="I73" s="215">
        <f t="shared" si="10"/>
        <v>0</v>
      </c>
      <c r="J73" s="232"/>
      <c r="K73" s="215">
        <f t="shared" si="11"/>
        <v>0</v>
      </c>
      <c r="L73" s="215"/>
      <c r="M73" s="215">
        <f t="shared" si="12"/>
        <v>0</v>
      </c>
      <c r="N73" s="215"/>
      <c r="O73" s="215">
        <f t="shared" si="13"/>
        <v>0</v>
      </c>
      <c r="P73" s="215"/>
      <c r="Q73" s="215">
        <f t="shared" si="14"/>
        <v>0</v>
      </c>
      <c r="R73" s="215"/>
      <c r="S73" s="51"/>
      <c r="T73" s="215">
        <f t="shared" si="15"/>
        <v>0</v>
      </c>
      <c r="U73" s="215">
        <f t="shared" si="16"/>
        <v>0</v>
      </c>
      <c r="V73" s="215">
        <f t="shared" si="17"/>
        <v>0</v>
      </c>
      <c r="W73" s="215">
        <f t="shared" si="18"/>
        <v>0</v>
      </c>
      <c r="X73" s="15"/>
      <c r="Y73" s="64"/>
      <c r="Z73" s="62"/>
      <c r="AA73" s="63"/>
      <c r="AB73" s="64"/>
      <c r="AC73" s="166"/>
      <c r="AD73" s="167"/>
      <c r="AF73" s="9"/>
      <c r="AG73" s="10"/>
      <c r="AH73" s="9"/>
      <c r="AI73" s="6"/>
      <c r="AJ73" s="32"/>
      <c r="AK73" s="14"/>
      <c r="AL73" s="28"/>
      <c r="AM73" s="28"/>
      <c r="AN73" s="33"/>
      <c r="AO73" s="11"/>
      <c r="AP73" s="67"/>
      <c r="AQ73" s="68"/>
      <c r="AR73" s="68"/>
      <c r="AS73" s="68"/>
      <c r="AT73" s="14"/>
      <c r="AU73" s="28"/>
      <c r="AV73" s="11"/>
      <c r="AW73" s="11"/>
      <c r="AX73" s="16"/>
      <c r="AY73" s="16"/>
      <c r="AZ73" s="16"/>
      <c r="BA73" s="16"/>
      <c r="BB73" s="16"/>
      <c r="BC73" s="16"/>
      <c r="BD73" s="16"/>
      <c r="BE73" s="16"/>
      <c r="BF73" s="14"/>
      <c r="BG73" s="11"/>
      <c r="BH73" s="11"/>
    </row>
    <row r="74" spans="1:60" ht="30" customHeight="1" x14ac:dyDescent="0.75">
      <c r="A74" s="25" t="s">
        <v>202</v>
      </c>
      <c r="B74" s="52"/>
      <c r="C74" s="146" t="s">
        <v>180</v>
      </c>
      <c r="D74" s="9"/>
      <c r="E74" s="34" t="s">
        <v>164</v>
      </c>
      <c r="F74" s="36">
        <v>3</v>
      </c>
      <c r="G74" s="49"/>
      <c r="H74" s="50"/>
      <c r="I74" s="215">
        <f t="shared" si="10"/>
        <v>0</v>
      </c>
      <c r="J74" s="232"/>
      <c r="K74" s="215">
        <f t="shared" si="11"/>
        <v>0</v>
      </c>
      <c r="L74" s="215"/>
      <c r="M74" s="215">
        <f t="shared" si="12"/>
        <v>0</v>
      </c>
      <c r="N74" s="215"/>
      <c r="O74" s="215">
        <f t="shared" si="13"/>
        <v>0</v>
      </c>
      <c r="P74" s="215"/>
      <c r="Q74" s="215">
        <f t="shared" si="14"/>
        <v>0</v>
      </c>
      <c r="R74" s="215"/>
      <c r="S74" s="51"/>
      <c r="T74" s="215">
        <f t="shared" si="15"/>
        <v>0</v>
      </c>
      <c r="U74" s="215">
        <f t="shared" si="16"/>
        <v>0</v>
      </c>
      <c r="V74" s="215">
        <f t="shared" si="17"/>
        <v>0</v>
      </c>
      <c r="W74" s="215">
        <f t="shared" si="18"/>
        <v>0</v>
      </c>
      <c r="X74" s="15"/>
      <c r="Y74" s="64" t="s">
        <v>203</v>
      </c>
      <c r="Z74" s="62"/>
      <c r="AA74" s="63" t="s">
        <v>176</v>
      </c>
      <c r="AB74" s="64"/>
      <c r="AC74" s="166" t="s">
        <v>164</v>
      </c>
      <c r="AD74" s="167">
        <v>3</v>
      </c>
      <c r="AF74" s="9" t="s">
        <v>203</v>
      </c>
      <c r="AG74" s="10" t="s">
        <v>177</v>
      </c>
      <c r="AH74" s="9"/>
      <c r="AI74" s="6" t="s">
        <v>164</v>
      </c>
      <c r="AJ74" s="32">
        <v>3</v>
      </c>
      <c r="AK74" s="14">
        <v>600</v>
      </c>
      <c r="AL74" s="28"/>
      <c r="AM74" s="28"/>
      <c r="AN74" s="33"/>
      <c r="AO74" s="11"/>
      <c r="AP74" s="67"/>
      <c r="AQ74" s="68"/>
      <c r="AR74" s="68"/>
      <c r="AS74" s="68"/>
      <c r="AT74" s="14"/>
      <c r="AU74" s="28"/>
      <c r="AV74" s="11"/>
      <c r="AW74" s="11"/>
      <c r="AX74" s="16"/>
      <c r="AY74" s="16"/>
      <c r="AZ74" s="16"/>
      <c r="BA74" s="16"/>
      <c r="BB74" s="16"/>
      <c r="BC74" s="16"/>
      <c r="BD74" s="16"/>
      <c r="BE74" s="16"/>
      <c r="BF74" s="14"/>
      <c r="BG74" s="11"/>
      <c r="BH74" s="11"/>
    </row>
    <row r="75" spans="1:60" ht="30" customHeight="1" x14ac:dyDescent="0.75">
      <c r="A75" s="25" t="s">
        <v>203</v>
      </c>
      <c r="B75" s="52"/>
      <c r="C75" s="146" t="s">
        <v>960</v>
      </c>
      <c r="D75" s="9"/>
      <c r="E75" s="34" t="s">
        <v>886</v>
      </c>
      <c r="F75" s="36">
        <v>1</v>
      </c>
      <c r="G75" s="49"/>
      <c r="H75" s="50"/>
      <c r="I75" s="215">
        <f t="shared" si="10"/>
        <v>0</v>
      </c>
      <c r="J75" s="232"/>
      <c r="K75" s="215">
        <f t="shared" si="11"/>
        <v>0</v>
      </c>
      <c r="L75" s="215"/>
      <c r="M75" s="215">
        <f t="shared" si="12"/>
        <v>0</v>
      </c>
      <c r="N75" s="215"/>
      <c r="O75" s="215">
        <f t="shared" si="13"/>
        <v>0</v>
      </c>
      <c r="P75" s="215"/>
      <c r="Q75" s="215">
        <f t="shared" si="14"/>
        <v>0</v>
      </c>
      <c r="R75" s="215"/>
      <c r="S75" s="51"/>
      <c r="T75" s="215">
        <f t="shared" si="15"/>
        <v>0</v>
      </c>
      <c r="U75" s="215">
        <f t="shared" si="16"/>
        <v>0</v>
      </c>
      <c r="V75" s="215">
        <f t="shared" si="17"/>
        <v>0</v>
      </c>
      <c r="W75" s="215">
        <f t="shared" si="18"/>
        <v>0</v>
      </c>
      <c r="X75" s="15"/>
      <c r="Y75" s="64" t="s">
        <v>204</v>
      </c>
      <c r="Z75" s="62"/>
      <c r="AA75" s="63" t="s">
        <v>180</v>
      </c>
      <c r="AB75" s="64"/>
      <c r="AC75" s="166" t="s">
        <v>164</v>
      </c>
      <c r="AD75" s="167">
        <v>3</v>
      </c>
      <c r="AF75" s="9" t="s">
        <v>204</v>
      </c>
      <c r="AG75" s="10" t="s">
        <v>181</v>
      </c>
      <c r="AH75" s="9"/>
      <c r="AI75" s="6" t="s">
        <v>164</v>
      </c>
      <c r="AJ75" s="32">
        <v>3</v>
      </c>
      <c r="AK75" s="14">
        <v>350</v>
      </c>
      <c r="AL75" s="28"/>
      <c r="AM75" s="28"/>
      <c r="AN75" s="33"/>
      <c r="AO75" s="11"/>
      <c r="AP75" s="67"/>
      <c r="AQ75" s="68"/>
      <c r="AR75" s="68"/>
      <c r="AS75" s="68"/>
      <c r="AT75" s="14"/>
      <c r="AU75" s="28"/>
      <c r="AV75" s="11"/>
      <c r="AW75" s="11"/>
      <c r="AX75" s="16"/>
      <c r="AY75" s="16"/>
      <c r="AZ75" s="16"/>
      <c r="BA75" s="16"/>
      <c r="BB75" s="16"/>
      <c r="BC75" s="16"/>
      <c r="BD75" s="16"/>
      <c r="BE75" s="16"/>
      <c r="BF75" s="14"/>
      <c r="BG75" s="11"/>
      <c r="BH75" s="11"/>
    </row>
    <row r="76" spans="1:60" ht="30" customHeight="1" x14ac:dyDescent="0.75">
      <c r="A76" s="25" t="s">
        <v>204</v>
      </c>
      <c r="B76" s="52"/>
      <c r="C76" s="146" t="s">
        <v>974</v>
      </c>
      <c r="D76" s="9"/>
      <c r="E76" s="34" t="s">
        <v>886</v>
      </c>
      <c r="F76" s="36">
        <v>1</v>
      </c>
      <c r="G76" s="49"/>
      <c r="H76" s="50"/>
      <c r="I76" s="215">
        <f t="shared" si="10"/>
        <v>0</v>
      </c>
      <c r="J76" s="232"/>
      <c r="K76" s="215">
        <f t="shared" si="11"/>
        <v>0</v>
      </c>
      <c r="L76" s="215"/>
      <c r="M76" s="215">
        <f t="shared" si="12"/>
        <v>0</v>
      </c>
      <c r="N76" s="215"/>
      <c r="O76" s="215">
        <f t="shared" si="13"/>
        <v>0</v>
      </c>
      <c r="P76" s="215"/>
      <c r="Q76" s="215">
        <f t="shared" si="14"/>
        <v>0</v>
      </c>
      <c r="R76" s="215"/>
      <c r="S76" s="51"/>
      <c r="T76" s="215">
        <f t="shared" si="15"/>
        <v>0</v>
      </c>
      <c r="U76" s="215">
        <f t="shared" si="16"/>
        <v>0</v>
      </c>
      <c r="V76" s="215">
        <f t="shared" si="17"/>
        <v>0</v>
      </c>
      <c r="W76" s="215">
        <f t="shared" si="18"/>
        <v>0</v>
      </c>
      <c r="X76" s="15"/>
      <c r="Y76" s="64" t="s">
        <v>207</v>
      </c>
      <c r="Z76" s="62"/>
      <c r="AA76" s="63" t="s">
        <v>185</v>
      </c>
      <c r="AB76" s="64"/>
      <c r="AC76" s="166" t="s">
        <v>886</v>
      </c>
      <c r="AD76" s="167">
        <v>1</v>
      </c>
      <c r="AF76" s="9" t="s">
        <v>207</v>
      </c>
      <c r="AG76" s="10" t="s">
        <v>186</v>
      </c>
      <c r="AH76" s="9"/>
      <c r="AI76" s="6" t="s">
        <v>886</v>
      </c>
      <c r="AJ76" s="32">
        <v>1</v>
      </c>
      <c r="AK76" s="14">
        <v>1200</v>
      </c>
      <c r="AL76" s="28"/>
      <c r="AM76" s="28"/>
      <c r="AN76" s="33"/>
      <c r="AO76" s="11"/>
      <c r="AP76" s="67"/>
      <c r="AQ76" s="68"/>
      <c r="AR76" s="68"/>
      <c r="AS76" s="68"/>
      <c r="AT76" s="14"/>
      <c r="AU76" s="28"/>
      <c r="AV76" s="11"/>
      <c r="AW76" s="11"/>
      <c r="AX76" s="16"/>
      <c r="AY76" s="16"/>
      <c r="AZ76" s="16"/>
      <c r="BA76" s="16"/>
      <c r="BB76" s="16"/>
      <c r="BC76" s="16"/>
      <c r="BD76" s="16"/>
      <c r="BE76" s="16"/>
      <c r="BF76" s="14"/>
      <c r="BG76" s="11"/>
      <c r="BH76" s="11"/>
    </row>
    <row r="77" spans="1:60" ht="31.5" x14ac:dyDescent="0.75">
      <c r="A77" s="25" t="s">
        <v>205</v>
      </c>
      <c r="B77" s="52"/>
      <c r="C77" s="146" t="s">
        <v>191</v>
      </c>
      <c r="D77" s="9"/>
      <c r="E77" s="34" t="s">
        <v>886</v>
      </c>
      <c r="F77" s="36">
        <v>1</v>
      </c>
      <c r="G77" s="49"/>
      <c r="H77" s="50"/>
      <c r="I77" s="215">
        <f t="shared" si="10"/>
        <v>0</v>
      </c>
      <c r="J77" s="232"/>
      <c r="K77" s="215">
        <f t="shared" si="11"/>
        <v>0</v>
      </c>
      <c r="L77" s="215"/>
      <c r="M77" s="215">
        <f t="shared" si="12"/>
        <v>0</v>
      </c>
      <c r="N77" s="215"/>
      <c r="O77" s="215">
        <f t="shared" si="13"/>
        <v>0</v>
      </c>
      <c r="P77" s="215"/>
      <c r="Q77" s="215">
        <f t="shared" si="14"/>
        <v>0</v>
      </c>
      <c r="R77" s="215"/>
      <c r="S77" s="51"/>
      <c r="T77" s="215">
        <f t="shared" si="15"/>
        <v>0</v>
      </c>
      <c r="U77" s="215">
        <f t="shared" si="16"/>
        <v>0</v>
      </c>
      <c r="V77" s="215">
        <f t="shared" si="17"/>
        <v>0</v>
      </c>
      <c r="W77" s="215">
        <f t="shared" si="18"/>
        <v>0</v>
      </c>
      <c r="X77" s="15"/>
      <c r="Y77" s="64" t="s">
        <v>208</v>
      </c>
      <c r="Z77" s="62"/>
      <c r="AA77" s="63" t="s">
        <v>188</v>
      </c>
      <c r="AB77" s="64"/>
      <c r="AC77" s="166" t="s">
        <v>886</v>
      </c>
      <c r="AD77" s="167">
        <v>1</v>
      </c>
      <c r="AF77" s="9" t="s">
        <v>208</v>
      </c>
      <c r="AG77" s="10" t="s">
        <v>189</v>
      </c>
      <c r="AH77" s="9"/>
      <c r="AI77" s="6" t="s">
        <v>886</v>
      </c>
      <c r="AJ77" s="32">
        <v>1</v>
      </c>
      <c r="AK77" s="14">
        <v>350</v>
      </c>
      <c r="AL77" s="28"/>
      <c r="AM77" s="28"/>
      <c r="AN77" s="33"/>
      <c r="AO77" s="11"/>
      <c r="AP77" s="67"/>
      <c r="AQ77" s="68"/>
      <c r="AR77" s="68"/>
      <c r="AS77" s="68"/>
      <c r="AT77" s="14"/>
      <c r="AU77" s="28"/>
      <c r="AV77" s="11"/>
      <c r="AW77" s="11"/>
      <c r="AX77" s="16"/>
      <c r="AY77" s="16"/>
      <c r="AZ77" s="16"/>
      <c r="BA77" s="16"/>
      <c r="BB77" s="16"/>
      <c r="BC77" s="16"/>
      <c r="BD77" s="16"/>
      <c r="BE77" s="16"/>
      <c r="BF77" s="14"/>
      <c r="BG77" s="11"/>
      <c r="BH77" s="11"/>
    </row>
    <row r="78" spans="1:60" ht="30" customHeight="1" x14ac:dyDescent="0.75">
      <c r="A78" s="25" t="s">
        <v>206</v>
      </c>
      <c r="B78" s="52"/>
      <c r="C78" s="146" t="s">
        <v>194</v>
      </c>
      <c r="D78" s="9"/>
      <c r="E78" s="34" t="s">
        <v>886</v>
      </c>
      <c r="F78" s="36">
        <v>1</v>
      </c>
      <c r="G78" s="49"/>
      <c r="H78" s="50"/>
      <c r="I78" s="215">
        <f t="shared" si="10"/>
        <v>0</v>
      </c>
      <c r="J78" s="232"/>
      <c r="K78" s="215">
        <f t="shared" si="11"/>
        <v>0</v>
      </c>
      <c r="L78" s="215"/>
      <c r="M78" s="215">
        <f t="shared" si="12"/>
        <v>0</v>
      </c>
      <c r="N78" s="215"/>
      <c r="O78" s="215">
        <f t="shared" si="13"/>
        <v>0</v>
      </c>
      <c r="P78" s="215"/>
      <c r="Q78" s="215">
        <f t="shared" si="14"/>
        <v>0</v>
      </c>
      <c r="R78" s="215"/>
      <c r="S78" s="51"/>
      <c r="T78" s="215">
        <f t="shared" si="15"/>
        <v>0</v>
      </c>
      <c r="U78" s="215">
        <f t="shared" si="16"/>
        <v>0</v>
      </c>
      <c r="V78" s="215">
        <f t="shared" si="17"/>
        <v>0</v>
      </c>
      <c r="W78" s="215">
        <f t="shared" si="18"/>
        <v>0</v>
      </c>
      <c r="X78" s="15"/>
      <c r="Y78" s="64" t="s">
        <v>209</v>
      </c>
      <c r="Z78" s="62"/>
      <c r="AA78" s="63" t="s">
        <v>191</v>
      </c>
      <c r="AB78" s="64"/>
      <c r="AC78" s="166" t="s">
        <v>886</v>
      </c>
      <c r="AD78" s="167">
        <v>1</v>
      </c>
      <c r="AF78" s="9" t="s">
        <v>209</v>
      </c>
      <c r="AG78" s="10" t="s">
        <v>192</v>
      </c>
      <c r="AH78" s="9"/>
      <c r="AI78" s="6" t="s">
        <v>886</v>
      </c>
      <c r="AJ78" s="32">
        <v>1</v>
      </c>
      <c r="AK78" s="14">
        <v>5000</v>
      </c>
      <c r="AL78" s="28"/>
      <c r="AM78" s="28"/>
      <c r="AN78" s="33"/>
      <c r="AO78" s="11"/>
      <c r="AP78" s="67"/>
      <c r="AQ78" s="68"/>
      <c r="AR78" s="68"/>
      <c r="AS78" s="68"/>
      <c r="AT78" s="14"/>
      <c r="AU78" s="28"/>
      <c r="AV78" s="11"/>
      <c r="AW78" s="11"/>
      <c r="AX78" s="16"/>
      <c r="AY78" s="16"/>
      <c r="AZ78" s="16"/>
      <c r="BA78" s="16"/>
      <c r="BB78" s="16"/>
      <c r="BC78" s="16"/>
      <c r="BD78" s="16"/>
      <c r="BE78" s="16"/>
      <c r="BF78" s="14"/>
      <c r="BG78" s="11"/>
      <c r="BH78" s="11"/>
    </row>
    <row r="79" spans="1:60" ht="30" customHeight="1" x14ac:dyDescent="0.75">
      <c r="A79" s="25" t="s">
        <v>207</v>
      </c>
      <c r="B79" s="52"/>
      <c r="C79" s="146" t="s">
        <v>613</v>
      </c>
      <c r="D79" s="9"/>
      <c r="E79" s="34" t="s">
        <v>164</v>
      </c>
      <c r="F79" s="36">
        <v>1</v>
      </c>
      <c r="G79" s="49"/>
      <c r="H79" s="50"/>
      <c r="I79" s="215">
        <f t="shared" si="10"/>
        <v>0</v>
      </c>
      <c r="J79" s="232"/>
      <c r="K79" s="215">
        <f t="shared" si="11"/>
        <v>0</v>
      </c>
      <c r="L79" s="215"/>
      <c r="M79" s="215">
        <f t="shared" si="12"/>
        <v>0</v>
      </c>
      <c r="N79" s="215"/>
      <c r="O79" s="215">
        <f t="shared" si="13"/>
        <v>0</v>
      </c>
      <c r="P79" s="215"/>
      <c r="Q79" s="215">
        <f t="shared" si="14"/>
        <v>0</v>
      </c>
      <c r="R79" s="215"/>
      <c r="S79" s="51"/>
      <c r="T79" s="215">
        <f t="shared" si="15"/>
        <v>0</v>
      </c>
      <c r="U79" s="215">
        <f t="shared" si="16"/>
        <v>0</v>
      </c>
      <c r="V79" s="215">
        <f t="shared" si="17"/>
        <v>0</v>
      </c>
      <c r="W79" s="215">
        <f t="shared" si="18"/>
        <v>0</v>
      </c>
      <c r="X79" s="15"/>
      <c r="Y79" s="64" t="s">
        <v>210</v>
      </c>
      <c r="Z79" s="62"/>
      <c r="AA79" s="63" t="s">
        <v>194</v>
      </c>
      <c r="AB79" s="64"/>
      <c r="AC79" s="166" t="s">
        <v>886</v>
      </c>
      <c r="AD79" s="167">
        <v>1</v>
      </c>
      <c r="AF79" s="9" t="s">
        <v>210</v>
      </c>
      <c r="AG79" s="10" t="s">
        <v>195</v>
      </c>
      <c r="AH79" s="9"/>
      <c r="AI79" s="6" t="s">
        <v>886</v>
      </c>
      <c r="AJ79" s="32">
        <v>1</v>
      </c>
      <c r="AK79" s="14">
        <v>350</v>
      </c>
      <c r="AL79" s="28"/>
      <c r="AM79" s="28"/>
      <c r="AN79" s="33"/>
      <c r="AO79" s="11"/>
      <c r="AP79" s="67"/>
      <c r="AQ79" s="68"/>
      <c r="AR79" s="68"/>
      <c r="AS79" s="68"/>
      <c r="AT79" s="14"/>
      <c r="AU79" s="28"/>
      <c r="AV79" s="11"/>
      <c r="AW79" s="11"/>
      <c r="AX79" s="16"/>
      <c r="AY79" s="16"/>
      <c r="AZ79" s="16"/>
      <c r="BA79" s="16"/>
      <c r="BB79" s="16"/>
      <c r="BC79" s="16"/>
      <c r="BD79" s="16"/>
      <c r="BE79" s="16"/>
      <c r="BF79" s="14"/>
      <c r="BG79" s="11"/>
      <c r="BH79" s="11"/>
    </row>
    <row r="80" spans="1:60" ht="30" customHeight="1" x14ac:dyDescent="0.75">
      <c r="A80" s="25" t="s">
        <v>208</v>
      </c>
      <c r="B80" s="52"/>
      <c r="C80" s="146" t="s">
        <v>975</v>
      </c>
      <c r="D80" s="9"/>
      <c r="E80" s="34" t="s">
        <v>164</v>
      </c>
      <c r="F80" s="36">
        <v>1</v>
      </c>
      <c r="G80" s="49"/>
      <c r="H80" s="50"/>
      <c r="I80" s="215">
        <f t="shared" si="10"/>
        <v>0</v>
      </c>
      <c r="J80" s="232"/>
      <c r="K80" s="215">
        <f t="shared" si="11"/>
        <v>0</v>
      </c>
      <c r="L80" s="220"/>
      <c r="M80" s="215">
        <f t="shared" si="12"/>
        <v>0</v>
      </c>
      <c r="N80" s="220"/>
      <c r="O80" s="215">
        <f t="shared" si="13"/>
        <v>0</v>
      </c>
      <c r="P80" s="220"/>
      <c r="Q80" s="215">
        <f t="shared" si="14"/>
        <v>0</v>
      </c>
      <c r="R80" s="220"/>
      <c r="S80" s="71"/>
      <c r="T80" s="215">
        <f t="shared" si="15"/>
        <v>0</v>
      </c>
      <c r="U80" s="215">
        <f t="shared" si="16"/>
        <v>0</v>
      </c>
      <c r="V80" s="215">
        <f t="shared" si="17"/>
        <v>0</v>
      </c>
      <c r="W80" s="215">
        <f t="shared" si="18"/>
        <v>0</v>
      </c>
      <c r="X80" s="15"/>
      <c r="Y80" s="64"/>
      <c r="Z80" s="62"/>
      <c r="AA80" s="63"/>
      <c r="AB80" s="64"/>
      <c r="AC80" s="166"/>
      <c r="AD80" s="167"/>
      <c r="AF80" s="9"/>
      <c r="AG80" s="10"/>
      <c r="AH80" s="9"/>
      <c r="AI80" s="6"/>
      <c r="AJ80" s="32"/>
      <c r="AK80" s="14"/>
      <c r="AL80" s="28"/>
      <c r="AM80" s="28"/>
      <c r="AN80" s="33"/>
      <c r="AO80" s="11"/>
      <c r="AP80" s="67"/>
      <c r="AQ80" s="68"/>
      <c r="AR80" s="68"/>
      <c r="AS80" s="68"/>
      <c r="AT80" s="14"/>
      <c r="AU80" s="28"/>
      <c r="AV80" s="11"/>
      <c r="AW80" s="11"/>
      <c r="AX80" s="16"/>
      <c r="AY80" s="16"/>
      <c r="AZ80" s="16"/>
      <c r="BA80" s="16"/>
      <c r="BB80" s="16"/>
      <c r="BC80" s="16"/>
      <c r="BD80" s="16"/>
      <c r="BE80" s="16"/>
      <c r="BF80" s="14"/>
      <c r="BG80" s="11"/>
      <c r="BH80" s="11"/>
    </row>
    <row r="81" spans="1:60" ht="30" customHeight="1" x14ac:dyDescent="0.75">
      <c r="A81" s="35" t="s">
        <v>211</v>
      </c>
      <c r="B81" s="52"/>
      <c r="C81" s="274" t="s">
        <v>584</v>
      </c>
      <c r="D81" s="9" t="s">
        <v>1355</v>
      </c>
      <c r="E81" s="34"/>
      <c r="F81" s="36"/>
      <c r="G81" s="58"/>
      <c r="H81" s="59"/>
      <c r="I81" s="215">
        <f t="shared" si="10"/>
        <v>0</v>
      </c>
      <c r="J81" s="58"/>
      <c r="K81" s="215">
        <f t="shared" si="11"/>
        <v>0</v>
      </c>
      <c r="L81" s="58"/>
      <c r="M81" s="215">
        <f t="shared" si="12"/>
        <v>0</v>
      </c>
      <c r="N81" s="59"/>
      <c r="O81" s="215">
        <f t="shared" si="13"/>
        <v>0</v>
      </c>
      <c r="P81" s="58"/>
      <c r="Q81" s="215">
        <f t="shared" si="14"/>
        <v>0</v>
      </c>
      <c r="R81" s="59"/>
      <c r="S81" s="722"/>
      <c r="T81" s="215">
        <f t="shared" si="15"/>
        <v>0</v>
      </c>
      <c r="U81" s="215">
        <f t="shared" si="16"/>
        <v>0</v>
      </c>
      <c r="V81" s="215">
        <f t="shared" si="17"/>
        <v>0</v>
      </c>
      <c r="W81" s="215">
        <f t="shared" si="18"/>
        <v>0</v>
      </c>
      <c r="X81" s="15"/>
      <c r="Y81" s="61" t="s">
        <v>211</v>
      </c>
      <c r="Z81" s="62"/>
      <c r="AA81" s="154" t="s">
        <v>486</v>
      </c>
      <c r="AB81" s="64"/>
      <c r="AC81" s="65"/>
      <c r="AD81" s="37"/>
      <c r="AF81" s="12" t="s">
        <v>211</v>
      </c>
      <c r="AG81" s="171" t="s">
        <v>249</v>
      </c>
      <c r="AH81" s="9"/>
      <c r="AI81" s="34"/>
      <c r="AJ81" s="37"/>
      <c r="AK81" s="66"/>
      <c r="AL81" s="28"/>
      <c r="AM81" s="28"/>
      <c r="AN81" s="67"/>
      <c r="AO81" s="68"/>
      <c r="AP81" s="67"/>
      <c r="AQ81" s="68"/>
      <c r="AR81" s="68"/>
      <c r="AS81" s="68"/>
      <c r="AT81" s="66"/>
      <c r="AU81" s="69"/>
      <c r="AV81" s="68"/>
      <c r="AW81" s="68"/>
      <c r="AX81" s="16"/>
      <c r="AY81" s="16"/>
      <c r="AZ81" s="16"/>
      <c r="BA81" s="16"/>
      <c r="BB81" s="16"/>
      <c r="BC81" s="16"/>
      <c r="BD81" s="16"/>
      <c r="BE81" s="16"/>
      <c r="BF81" s="14"/>
      <c r="BG81" s="11"/>
      <c r="BH81" s="11"/>
    </row>
    <row r="82" spans="1:60" ht="30" customHeight="1" x14ac:dyDescent="0.75">
      <c r="A82" s="25" t="s">
        <v>212</v>
      </c>
      <c r="B82" s="52"/>
      <c r="C82" s="53" t="s">
        <v>959</v>
      </c>
      <c r="D82" s="9"/>
      <c r="E82" s="6" t="s">
        <v>164</v>
      </c>
      <c r="F82" s="30">
        <v>1</v>
      </c>
      <c r="G82" s="49"/>
      <c r="H82" s="50"/>
      <c r="I82" s="215">
        <f t="shared" si="10"/>
        <v>0</v>
      </c>
      <c r="J82" s="232"/>
      <c r="K82" s="215">
        <f t="shared" si="11"/>
        <v>0</v>
      </c>
      <c r="L82" s="215"/>
      <c r="M82" s="215">
        <f t="shared" si="12"/>
        <v>0</v>
      </c>
      <c r="N82" s="215"/>
      <c r="O82" s="215">
        <f t="shared" si="13"/>
        <v>0</v>
      </c>
      <c r="P82" s="215"/>
      <c r="Q82" s="215">
        <f t="shared" si="14"/>
        <v>0</v>
      </c>
      <c r="R82" s="215"/>
      <c r="S82" s="51"/>
      <c r="T82" s="215">
        <f t="shared" si="15"/>
        <v>0</v>
      </c>
      <c r="U82" s="215">
        <f t="shared" si="16"/>
        <v>0</v>
      </c>
      <c r="V82" s="215">
        <f t="shared" si="17"/>
        <v>0</v>
      </c>
      <c r="W82" s="215">
        <f t="shared" si="18"/>
        <v>0</v>
      </c>
      <c r="X82" s="15"/>
      <c r="Y82" s="64" t="s">
        <v>212</v>
      </c>
      <c r="Z82" s="62"/>
      <c r="AA82" s="63" t="s">
        <v>163</v>
      </c>
      <c r="AB82" s="64"/>
      <c r="AC82" s="166" t="s">
        <v>164</v>
      </c>
      <c r="AD82" s="167">
        <v>2</v>
      </c>
      <c r="AF82" s="9" t="s">
        <v>212</v>
      </c>
      <c r="AG82" s="10" t="s">
        <v>165</v>
      </c>
      <c r="AH82" s="9"/>
      <c r="AI82" s="6" t="s">
        <v>164</v>
      </c>
      <c r="AJ82" s="32">
        <v>2</v>
      </c>
      <c r="AK82" s="14">
        <v>2500</v>
      </c>
      <c r="AL82" s="28"/>
      <c r="AM82" s="28"/>
      <c r="AN82" s="33"/>
      <c r="AO82" s="11"/>
      <c r="AP82" s="67"/>
      <c r="AQ82" s="68"/>
      <c r="AR82" s="68"/>
      <c r="AS82" s="68"/>
      <c r="AT82" s="14"/>
      <c r="AU82" s="28"/>
      <c r="AV82" s="11"/>
      <c r="AW82" s="11"/>
      <c r="AX82" s="16"/>
      <c r="AY82" s="16"/>
      <c r="AZ82" s="16"/>
      <c r="BA82" s="16"/>
      <c r="BB82" s="16"/>
      <c r="BC82" s="16"/>
      <c r="BD82" s="16"/>
      <c r="BE82" s="16"/>
      <c r="BF82" s="14"/>
      <c r="BG82" s="11"/>
      <c r="BH82" s="11"/>
    </row>
    <row r="83" spans="1:60" ht="30" customHeight="1" x14ac:dyDescent="0.75">
      <c r="A83" s="25" t="s">
        <v>213</v>
      </c>
      <c r="B83" s="52"/>
      <c r="C83" s="96" t="s">
        <v>1025</v>
      </c>
      <c r="D83" s="9"/>
      <c r="E83" s="6" t="s">
        <v>164</v>
      </c>
      <c r="F83" s="30">
        <v>6</v>
      </c>
      <c r="G83" s="49"/>
      <c r="H83" s="50"/>
      <c r="I83" s="215">
        <f t="shared" si="10"/>
        <v>0</v>
      </c>
      <c r="J83" s="232"/>
      <c r="K83" s="215">
        <f t="shared" si="11"/>
        <v>0</v>
      </c>
      <c r="L83" s="215"/>
      <c r="M83" s="215">
        <f t="shared" si="12"/>
        <v>0</v>
      </c>
      <c r="N83" s="215"/>
      <c r="O83" s="215">
        <f t="shared" si="13"/>
        <v>0</v>
      </c>
      <c r="P83" s="215"/>
      <c r="Q83" s="215">
        <f t="shared" si="14"/>
        <v>0</v>
      </c>
      <c r="R83" s="215"/>
      <c r="S83" s="51"/>
      <c r="T83" s="215">
        <f t="shared" si="15"/>
        <v>0</v>
      </c>
      <c r="U83" s="215">
        <f t="shared" si="16"/>
        <v>0</v>
      </c>
      <c r="V83" s="215">
        <f t="shared" si="17"/>
        <v>0</v>
      </c>
      <c r="W83" s="215">
        <f t="shared" si="18"/>
        <v>0</v>
      </c>
      <c r="X83" s="15"/>
      <c r="Y83" s="64" t="s">
        <v>213</v>
      </c>
      <c r="Z83" s="62"/>
      <c r="AA83" s="63" t="s">
        <v>168</v>
      </c>
      <c r="AB83" s="64"/>
      <c r="AC83" s="166" t="s">
        <v>164</v>
      </c>
      <c r="AD83" s="167">
        <v>2</v>
      </c>
      <c r="AF83" s="9" t="s">
        <v>213</v>
      </c>
      <c r="AG83" s="10" t="s">
        <v>169</v>
      </c>
      <c r="AH83" s="9"/>
      <c r="AI83" s="6" t="s">
        <v>164</v>
      </c>
      <c r="AJ83" s="32">
        <v>2</v>
      </c>
      <c r="AK83" s="14">
        <v>1500</v>
      </c>
      <c r="AL83" s="28"/>
      <c r="AM83" s="28"/>
      <c r="AN83" s="33"/>
      <c r="AO83" s="11"/>
      <c r="AP83" s="67"/>
      <c r="AQ83" s="68"/>
      <c r="AR83" s="68"/>
      <c r="AS83" s="68"/>
      <c r="AT83" s="14"/>
      <c r="AU83" s="28"/>
      <c r="AV83" s="11"/>
      <c r="AW83" s="11"/>
      <c r="AX83" s="16"/>
      <c r="AY83" s="16"/>
      <c r="AZ83" s="16"/>
      <c r="BA83" s="16"/>
      <c r="BB83" s="16"/>
      <c r="BC83" s="16"/>
      <c r="BD83" s="16"/>
      <c r="BE83" s="16"/>
      <c r="BF83" s="14"/>
      <c r="BG83" s="11"/>
      <c r="BH83" s="11"/>
    </row>
    <row r="84" spans="1:60" ht="30" customHeight="1" x14ac:dyDescent="0.75">
      <c r="A84" s="25" t="s">
        <v>214</v>
      </c>
      <c r="B84" s="52"/>
      <c r="C84" s="53" t="s">
        <v>958</v>
      </c>
      <c r="D84" s="9"/>
      <c r="E84" s="6" t="s">
        <v>164</v>
      </c>
      <c r="F84" s="30">
        <v>3</v>
      </c>
      <c r="G84" s="49"/>
      <c r="H84" s="50"/>
      <c r="I84" s="215">
        <f t="shared" si="10"/>
        <v>0</v>
      </c>
      <c r="J84" s="232"/>
      <c r="K84" s="215">
        <f t="shared" si="11"/>
        <v>0</v>
      </c>
      <c r="L84" s="215"/>
      <c r="M84" s="215">
        <f t="shared" si="12"/>
        <v>0</v>
      </c>
      <c r="N84" s="215"/>
      <c r="O84" s="215">
        <f t="shared" si="13"/>
        <v>0</v>
      </c>
      <c r="P84" s="215"/>
      <c r="Q84" s="215">
        <f t="shared" si="14"/>
        <v>0</v>
      </c>
      <c r="R84" s="215"/>
      <c r="S84" s="51"/>
      <c r="T84" s="215">
        <f t="shared" si="15"/>
        <v>0</v>
      </c>
      <c r="U84" s="215">
        <f t="shared" si="16"/>
        <v>0</v>
      </c>
      <c r="V84" s="215">
        <f t="shared" si="17"/>
        <v>0</v>
      </c>
      <c r="W84" s="215">
        <f t="shared" si="18"/>
        <v>0</v>
      </c>
      <c r="X84" s="15"/>
      <c r="Y84" s="64" t="s">
        <v>214</v>
      </c>
      <c r="Z84" s="62"/>
      <c r="AA84" s="63" t="s">
        <v>253</v>
      </c>
      <c r="AB84" s="64"/>
      <c r="AC84" s="166" t="s">
        <v>164</v>
      </c>
      <c r="AD84" s="167">
        <v>3</v>
      </c>
      <c r="AF84" s="9" t="s">
        <v>214</v>
      </c>
      <c r="AG84" s="10" t="s">
        <v>254</v>
      </c>
      <c r="AH84" s="9"/>
      <c r="AI84" s="6" t="s">
        <v>164</v>
      </c>
      <c r="AJ84" s="32">
        <v>3</v>
      </c>
      <c r="AK84" s="14">
        <v>600</v>
      </c>
      <c r="AL84" s="28"/>
      <c r="AM84" s="28"/>
      <c r="AN84" s="33"/>
      <c r="AO84" s="11"/>
      <c r="AP84" s="67"/>
      <c r="AQ84" s="68"/>
      <c r="AR84" s="68"/>
      <c r="AS84" s="68"/>
      <c r="AT84" s="14"/>
      <c r="AU84" s="28"/>
      <c r="AV84" s="11"/>
      <c r="AW84" s="11"/>
      <c r="AX84" s="16"/>
      <c r="AY84" s="16"/>
      <c r="AZ84" s="16"/>
      <c r="BA84" s="16"/>
      <c r="BB84" s="16"/>
      <c r="BC84" s="16"/>
      <c r="BD84" s="16"/>
      <c r="BE84" s="16"/>
      <c r="BF84" s="14"/>
      <c r="BG84" s="11"/>
      <c r="BH84" s="11"/>
    </row>
    <row r="85" spans="1:60" ht="30" customHeight="1" x14ac:dyDescent="0.75">
      <c r="A85" s="25" t="s">
        <v>215</v>
      </c>
      <c r="B85" s="52"/>
      <c r="C85" s="53" t="s">
        <v>953</v>
      </c>
      <c r="D85" s="9"/>
      <c r="E85" s="6" t="s">
        <v>164</v>
      </c>
      <c r="F85" s="30">
        <v>3</v>
      </c>
      <c r="G85" s="49"/>
      <c r="H85" s="50"/>
      <c r="I85" s="215">
        <f t="shared" si="10"/>
        <v>0</v>
      </c>
      <c r="J85" s="232"/>
      <c r="K85" s="215">
        <f t="shared" si="11"/>
        <v>0</v>
      </c>
      <c r="L85" s="215"/>
      <c r="M85" s="215">
        <f t="shared" si="12"/>
        <v>0</v>
      </c>
      <c r="N85" s="215"/>
      <c r="O85" s="215">
        <f t="shared" si="13"/>
        <v>0</v>
      </c>
      <c r="P85" s="215"/>
      <c r="Q85" s="215">
        <f t="shared" si="14"/>
        <v>0</v>
      </c>
      <c r="R85" s="215"/>
      <c r="S85" s="51"/>
      <c r="T85" s="215">
        <f t="shared" si="15"/>
        <v>0</v>
      </c>
      <c r="U85" s="215">
        <f t="shared" si="16"/>
        <v>0</v>
      </c>
      <c r="V85" s="215">
        <f t="shared" si="17"/>
        <v>0</v>
      </c>
      <c r="W85" s="215">
        <f t="shared" si="18"/>
        <v>0</v>
      </c>
      <c r="X85" s="15"/>
      <c r="Y85" s="64" t="s">
        <v>215</v>
      </c>
      <c r="Z85" s="62"/>
      <c r="AA85" s="63" t="s">
        <v>256</v>
      </c>
      <c r="AB85" s="64"/>
      <c r="AC85" s="166" t="s">
        <v>164</v>
      </c>
      <c r="AD85" s="167">
        <v>3</v>
      </c>
      <c r="AF85" s="9" t="s">
        <v>215</v>
      </c>
      <c r="AG85" s="10" t="s">
        <v>257</v>
      </c>
      <c r="AH85" s="9"/>
      <c r="AI85" s="6" t="s">
        <v>164</v>
      </c>
      <c r="AJ85" s="32">
        <v>3</v>
      </c>
      <c r="AK85" s="14">
        <v>200</v>
      </c>
      <c r="AL85" s="28"/>
      <c r="AM85" s="28"/>
      <c r="AN85" s="33"/>
      <c r="AO85" s="11"/>
      <c r="AP85" s="67"/>
      <c r="AQ85" s="68"/>
      <c r="AR85" s="68"/>
      <c r="AS85" s="68"/>
      <c r="AT85" s="14"/>
      <c r="AU85" s="28"/>
      <c r="AV85" s="11"/>
      <c r="AW85" s="11"/>
      <c r="AX85" s="16"/>
      <c r="AY85" s="16"/>
      <c r="AZ85" s="16"/>
      <c r="BA85" s="16"/>
      <c r="BB85" s="16"/>
      <c r="BC85" s="16"/>
      <c r="BD85" s="16"/>
      <c r="BE85" s="16"/>
      <c r="BF85" s="14"/>
      <c r="BG85" s="11"/>
      <c r="BH85" s="11"/>
    </row>
    <row r="86" spans="1:60" ht="30" customHeight="1" x14ac:dyDescent="0.75">
      <c r="A86" s="25" t="s">
        <v>216</v>
      </c>
      <c r="B86" s="52"/>
      <c r="C86" s="53" t="s">
        <v>955</v>
      </c>
      <c r="D86" s="9"/>
      <c r="E86" s="34" t="s">
        <v>164</v>
      </c>
      <c r="F86" s="36">
        <v>3</v>
      </c>
      <c r="G86" s="49"/>
      <c r="H86" s="50"/>
      <c r="I86" s="215">
        <f t="shared" si="10"/>
        <v>0</v>
      </c>
      <c r="J86" s="232"/>
      <c r="K86" s="215">
        <f t="shared" si="11"/>
        <v>0</v>
      </c>
      <c r="L86" s="215"/>
      <c r="M86" s="215">
        <f t="shared" si="12"/>
        <v>0</v>
      </c>
      <c r="N86" s="215"/>
      <c r="O86" s="215">
        <f t="shared" si="13"/>
        <v>0</v>
      </c>
      <c r="P86" s="215"/>
      <c r="Q86" s="215">
        <f t="shared" si="14"/>
        <v>0</v>
      </c>
      <c r="R86" s="215"/>
      <c r="S86" s="51"/>
      <c r="T86" s="215">
        <f t="shared" si="15"/>
        <v>0</v>
      </c>
      <c r="U86" s="215">
        <f t="shared" si="16"/>
        <v>0</v>
      </c>
      <c r="V86" s="215">
        <f t="shared" si="17"/>
        <v>0</v>
      </c>
      <c r="W86" s="215">
        <f t="shared" si="18"/>
        <v>0</v>
      </c>
      <c r="X86" s="15"/>
      <c r="Y86" s="64"/>
      <c r="Z86" s="62"/>
      <c r="AA86" s="63"/>
      <c r="AB86" s="64"/>
      <c r="AC86" s="166"/>
      <c r="AD86" s="167"/>
      <c r="AF86" s="9"/>
      <c r="AG86" s="10"/>
      <c r="AH86" s="9"/>
      <c r="AI86" s="6"/>
      <c r="AJ86" s="32"/>
      <c r="AK86" s="14"/>
      <c r="AL86" s="28"/>
      <c r="AM86" s="28"/>
      <c r="AN86" s="33"/>
      <c r="AO86" s="11"/>
      <c r="AP86" s="67"/>
      <c r="AQ86" s="68"/>
      <c r="AR86" s="68"/>
      <c r="AS86" s="68"/>
      <c r="AT86" s="14"/>
      <c r="AU86" s="28"/>
      <c r="AV86" s="11"/>
      <c r="AW86" s="11"/>
      <c r="AX86" s="16"/>
      <c r="AY86" s="16"/>
      <c r="AZ86" s="16"/>
      <c r="BA86" s="16"/>
      <c r="BB86" s="16"/>
      <c r="BC86" s="16"/>
      <c r="BD86" s="16"/>
      <c r="BE86" s="16"/>
      <c r="BF86" s="14"/>
      <c r="BG86" s="11"/>
      <c r="BH86" s="11"/>
    </row>
    <row r="87" spans="1:60" ht="30" customHeight="1" x14ac:dyDescent="0.75">
      <c r="A87" s="25" t="s">
        <v>217</v>
      </c>
      <c r="B87" s="52"/>
      <c r="C87" s="53" t="s">
        <v>259</v>
      </c>
      <c r="D87" s="9"/>
      <c r="E87" s="6" t="s">
        <v>164</v>
      </c>
      <c r="F87" s="30">
        <v>3</v>
      </c>
      <c r="G87" s="49"/>
      <c r="H87" s="50"/>
      <c r="I87" s="215">
        <f t="shared" si="10"/>
        <v>0</v>
      </c>
      <c r="J87" s="232"/>
      <c r="K87" s="215">
        <f t="shared" si="11"/>
        <v>0</v>
      </c>
      <c r="L87" s="215"/>
      <c r="M87" s="215">
        <f t="shared" si="12"/>
        <v>0</v>
      </c>
      <c r="N87" s="215"/>
      <c r="O87" s="215">
        <f t="shared" si="13"/>
        <v>0</v>
      </c>
      <c r="P87" s="215"/>
      <c r="Q87" s="215">
        <f t="shared" si="14"/>
        <v>0</v>
      </c>
      <c r="R87" s="215"/>
      <c r="S87" s="51"/>
      <c r="T87" s="215">
        <f t="shared" si="15"/>
        <v>0</v>
      </c>
      <c r="U87" s="215">
        <f t="shared" si="16"/>
        <v>0</v>
      </c>
      <c r="V87" s="215">
        <f t="shared" si="17"/>
        <v>0</v>
      </c>
      <c r="W87" s="215">
        <f t="shared" si="18"/>
        <v>0</v>
      </c>
      <c r="X87" s="15"/>
      <c r="Y87" s="64" t="s">
        <v>216</v>
      </c>
      <c r="Z87" s="62"/>
      <c r="AA87" s="63" t="s">
        <v>259</v>
      </c>
      <c r="AB87" s="64"/>
      <c r="AC87" s="166" t="s">
        <v>164</v>
      </c>
      <c r="AD87" s="167">
        <v>1</v>
      </c>
      <c r="AF87" s="9" t="s">
        <v>216</v>
      </c>
      <c r="AG87" s="10" t="s">
        <v>487</v>
      </c>
      <c r="AH87" s="9"/>
      <c r="AI87" s="6" t="s">
        <v>164</v>
      </c>
      <c r="AJ87" s="32">
        <v>1</v>
      </c>
      <c r="AK87" s="14">
        <v>200</v>
      </c>
      <c r="AL87" s="28"/>
      <c r="AM87" s="28"/>
      <c r="AN87" s="33"/>
      <c r="AO87" s="11"/>
      <c r="AP87" s="67"/>
      <c r="AQ87" s="68"/>
      <c r="AR87" s="68"/>
      <c r="AS87" s="68"/>
      <c r="AT87" s="14"/>
      <c r="AU87" s="28"/>
      <c r="AV87" s="11"/>
      <c r="AW87" s="11"/>
      <c r="AX87" s="16"/>
      <c r="AY87" s="16"/>
      <c r="AZ87" s="16"/>
      <c r="BA87" s="16"/>
      <c r="BB87" s="16"/>
      <c r="BC87" s="16"/>
      <c r="BD87" s="16"/>
      <c r="BE87" s="16"/>
      <c r="BF87" s="14"/>
      <c r="BG87" s="11"/>
      <c r="BH87" s="11"/>
    </row>
    <row r="88" spans="1:60" ht="30" customHeight="1" x14ac:dyDescent="0.75">
      <c r="A88" s="25" t="s">
        <v>218</v>
      </c>
      <c r="B88" s="52"/>
      <c r="C88" s="53" t="s">
        <v>488</v>
      </c>
      <c r="D88" s="9"/>
      <c r="E88" s="6" t="s">
        <v>164</v>
      </c>
      <c r="F88" s="30">
        <v>1</v>
      </c>
      <c r="G88" s="49"/>
      <c r="H88" s="50"/>
      <c r="I88" s="215">
        <f t="shared" si="10"/>
        <v>0</v>
      </c>
      <c r="J88" s="232"/>
      <c r="K88" s="215">
        <f t="shared" si="11"/>
        <v>0</v>
      </c>
      <c r="L88" s="215"/>
      <c r="M88" s="215">
        <f t="shared" si="12"/>
        <v>0</v>
      </c>
      <c r="N88" s="215"/>
      <c r="O88" s="215">
        <f t="shared" si="13"/>
        <v>0</v>
      </c>
      <c r="P88" s="215"/>
      <c r="Q88" s="215">
        <f t="shared" si="14"/>
        <v>0</v>
      </c>
      <c r="R88" s="215"/>
      <c r="S88" s="51"/>
      <c r="T88" s="215">
        <f t="shared" si="15"/>
        <v>0</v>
      </c>
      <c r="U88" s="215">
        <f t="shared" si="16"/>
        <v>0</v>
      </c>
      <c r="V88" s="215">
        <f t="shared" si="17"/>
        <v>0</v>
      </c>
      <c r="W88" s="215">
        <f t="shared" si="18"/>
        <v>0</v>
      </c>
      <c r="X88" s="15"/>
      <c r="Y88" s="64" t="s">
        <v>217</v>
      </c>
      <c r="Z88" s="62"/>
      <c r="AA88" s="63" t="s">
        <v>488</v>
      </c>
      <c r="AB88" s="64"/>
      <c r="AC88" s="166" t="s">
        <v>164</v>
      </c>
      <c r="AD88" s="167">
        <v>1</v>
      </c>
      <c r="AF88" s="9" t="s">
        <v>217</v>
      </c>
      <c r="AG88" s="10" t="s">
        <v>489</v>
      </c>
      <c r="AH88" s="9"/>
      <c r="AI88" s="6" t="s">
        <v>164</v>
      </c>
      <c r="AJ88" s="32">
        <v>1</v>
      </c>
      <c r="AK88" s="14">
        <v>200</v>
      </c>
      <c r="AL88" s="28"/>
      <c r="AM88" s="28"/>
      <c r="AN88" s="33"/>
      <c r="AO88" s="11"/>
      <c r="AP88" s="67"/>
      <c r="AQ88" s="68"/>
      <c r="AR88" s="68"/>
      <c r="AS88" s="68"/>
      <c r="AT88" s="14"/>
      <c r="AU88" s="28"/>
      <c r="AV88" s="11"/>
      <c r="AW88" s="11"/>
      <c r="AX88" s="16"/>
      <c r="AY88" s="16"/>
      <c r="AZ88" s="16"/>
      <c r="BA88" s="16"/>
      <c r="BB88" s="16"/>
      <c r="BC88" s="16"/>
      <c r="BD88" s="16"/>
      <c r="BE88" s="16"/>
      <c r="BF88" s="14"/>
      <c r="BG88" s="11"/>
      <c r="BH88" s="11"/>
    </row>
    <row r="89" spans="1:60" ht="30" customHeight="1" x14ac:dyDescent="0.75">
      <c r="A89" s="25" t="s">
        <v>219</v>
      </c>
      <c r="B89" s="52"/>
      <c r="C89" s="53" t="s">
        <v>614</v>
      </c>
      <c r="D89" s="9"/>
      <c r="E89" s="6" t="s">
        <v>164</v>
      </c>
      <c r="F89" s="30">
        <v>1</v>
      </c>
      <c r="G89" s="49"/>
      <c r="H89" s="50"/>
      <c r="I89" s="215">
        <f t="shared" si="10"/>
        <v>0</v>
      </c>
      <c r="J89" s="232"/>
      <c r="K89" s="215">
        <f t="shared" si="11"/>
        <v>0</v>
      </c>
      <c r="L89" s="215"/>
      <c r="M89" s="215">
        <f t="shared" si="12"/>
        <v>0</v>
      </c>
      <c r="N89" s="215"/>
      <c r="O89" s="215">
        <f t="shared" si="13"/>
        <v>0</v>
      </c>
      <c r="P89" s="215"/>
      <c r="Q89" s="215">
        <f t="shared" si="14"/>
        <v>0</v>
      </c>
      <c r="R89" s="215"/>
      <c r="S89" s="51"/>
      <c r="T89" s="215">
        <f t="shared" si="15"/>
        <v>0</v>
      </c>
      <c r="U89" s="215">
        <f t="shared" si="16"/>
        <v>0</v>
      </c>
      <c r="V89" s="215">
        <f t="shared" si="17"/>
        <v>0</v>
      </c>
      <c r="W89" s="215">
        <f t="shared" si="18"/>
        <v>0</v>
      </c>
      <c r="X89" s="15"/>
      <c r="Y89" s="64"/>
      <c r="Z89" s="62"/>
      <c r="AA89" s="63"/>
      <c r="AB89" s="64"/>
      <c r="AC89" s="166"/>
      <c r="AD89" s="167"/>
      <c r="AF89" s="9"/>
      <c r="AG89" s="10"/>
      <c r="AH89" s="9"/>
      <c r="AI89" s="6"/>
      <c r="AJ89" s="32"/>
      <c r="AK89" s="14"/>
      <c r="AL89" s="28"/>
      <c r="AM89" s="28"/>
      <c r="AN89" s="33"/>
      <c r="AO89" s="11"/>
      <c r="AP89" s="67"/>
      <c r="AQ89" s="68"/>
      <c r="AR89" s="68"/>
      <c r="AS89" s="68"/>
      <c r="AT89" s="14"/>
      <c r="AU89" s="28"/>
      <c r="AV89" s="11"/>
      <c r="AW89" s="11"/>
      <c r="AX89" s="16"/>
      <c r="AY89" s="16"/>
      <c r="AZ89" s="16"/>
      <c r="BA89" s="16"/>
      <c r="BB89" s="16"/>
      <c r="BC89" s="16"/>
      <c r="BD89" s="16"/>
      <c r="BE89" s="16"/>
      <c r="BF89" s="14"/>
      <c r="BG89" s="11"/>
      <c r="BH89" s="11"/>
    </row>
    <row r="90" spans="1:60" ht="30" customHeight="1" x14ac:dyDescent="0.75">
      <c r="A90" s="25" t="s">
        <v>220</v>
      </c>
      <c r="B90" s="52"/>
      <c r="C90" s="53" t="s">
        <v>613</v>
      </c>
      <c r="D90" s="9"/>
      <c r="E90" s="6" t="s">
        <v>164</v>
      </c>
      <c r="F90" s="30">
        <v>1</v>
      </c>
      <c r="G90" s="49"/>
      <c r="H90" s="50"/>
      <c r="I90" s="215">
        <f t="shared" si="10"/>
        <v>0</v>
      </c>
      <c r="J90" s="232"/>
      <c r="K90" s="215">
        <f t="shared" si="11"/>
        <v>0</v>
      </c>
      <c r="L90" s="215"/>
      <c r="M90" s="215">
        <f t="shared" si="12"/>
        <v>0</v>
      </c>
      <c r="N90" s="215"/>
      <c r="O90" s="215">
        <f t="shared" si="13"/>
        <v>0</v>
      </c>
      <c r="P90" s="215"/>
      <c r="Q90" s="215">
        <f t="shared" si="14"/>
        <v>0</v>
      </c>
      <c r="R90" s="215"/>
      <c r="S90" s="51"/>
      <c r="T90" s="215">
        <f t="shared" si="15"/>
        <v>0</v>
      </c>
      <c r="U90" s="215">
        <f t="shared" si="16"/>
        <v>0</v>
      </c>
      <c r="V90" s="215">
        <f t="shared" si="17"/>
        <v>0</v>
      </c>
      <c r="W90" s="215">
        <f t="shared" si="18"/>
        <v>0</v>
      </c>
      <c r="X90" s="15"/>
      <c r="Y90" s="64"/>
      <c r="Z90" s="62"/>
      <c r="AA90" s="63"/>
      <c r="AB90" s="64"/>
      <c r="AC90" s="166"/>
      <c r="AD90" s="167"/>
      <c r="AF90" s="9"/>
      <c r="AG90" s="10"/>
      <c r="AH90" s="9"/>
      <c r="AI90" s="6"/>
      <c r="AJ90" s="32"/>
      <c r="AK90" s="14"/>
      <c r="AL90" s="28"/>
      <c r="AM90" s="28"/>
      <c r="AN90" s="33"/>
      <c r="AO90" s="11"/>
      <c r="AP90" s="67"/>
      <c r="AQ90" s="68"/>
      <c r="AR90" s="68"/>
      <c r="AS90" s="68"/>
      <c r="AT90" s="14"/>
      <c r="AU90" s="28"/>
      <c r="AV90" s="11"/>
      <c r="AW90" s="11"/>
      <c r="AX90" s="16"/>
      <c r="AY90" s="16"/>
      <c r="AZ90" s="16"/>
      <c r="BA90" s="16"/>
      <c r="BB90" s="16"/>
      <c r="BC90" s="16"/>
      <c r="BD90" s="16"/>
      <c r="BE90" s="16"/>
      <c r="BF90" s="14"/>
      <c r="BG90" s="11"/>
      <c r="BH90" s="11"/>
    </row>
    <row r="91" spans="1:60" ht="30" customHeight="1" x14ac:dyDescent="0.75">
      <c r="A91" s="25" t="s">
        <v>221</v>
      </c>
      <c r="B91" s="52"/>
      <c r="C91" s="53" t="s">
        <v>960</v>
      </c>
      <c r="D91" s="9"/>
      <c r="E91" s="6" t="s">
        <v>886</v>
      </c>
      <c r="F91" s="30">
        <v>1</v>
      </c>
      <c r="G91" s="49"/>
      <c r="H91" s="50"/>
      <c r="I91" s="215">
        <f t="shared" si="10"/>
        <v>0</v>
      </c>
      <c r="J91" s="232"/>
      <c r="K91" s="215">
        <f t="shared" si="11"/>
        <v>0</v>
      </c>
      <c r="L91" s="215"/>
      <c r="M91" s="215">
        <f t="shared" si="12"/>
        <v>0</v>
      </c>
      <c r="N91" s="215"/>
      <c r="O91" s="215">
        <f t="shared" si="13"/>
        <v>0</v>
      </c>
      <c r="P91" s="215"/>
      <c r="Q91" s="215">
        <f t="shared" si="14"/>
        <v>0</v>
      </c>
      <c r="R91" s="215"/>
      <c r="S91" s="51"/>
      <c r="T91" s="215">
        <f t="shared" si="15"/>
        <v>0</v>
      </c>
      <c r="U91" s="215">
        <f t="shared" si="16"/>
        <v>0</v>
      </c>
      <c r="V91" s="215">
        <f t="shared" si="17"/>
        <v>0</v>
      </c>
      <c r="W91" s="215">
        <f t="shared" si="18"/>
        <v>0</v>
      </c>
      <c r="X91" s="15"/>
      <c r="Y91" s="64"/>
      <c r="Z91" s="62"/>
      <c r="AA91" s="63"/>
      <c r="AB91" s="64"/>
      <c r="AC91" s="166"/>
      <c r="AD91" s="167"/>
      <c r="AF91" s="9"/>
      <c r="AG91" s="10"/>
      <c r="AH91" s="9"/>
      <c r="AI91" s="6"/>
      <c r="AJ91" s="32"/>
      <c r="AK91" s="14"/>
      <c r="AL91" s="28"/>
      <c r="AM91" s="28"/>
      <c r="AN91" s="33"/>
      <c r="AO91" s="11"/>
      <c r="AP91" s="67"/>
      <c r="AQ91" s="68"/>
      <c r="AR91" s="68"/>
      <c r="AS91" s="68"/>
      <c r="AT91" s="14"/>
      <c r="AU91" s="28"/>
      <c r="AV91" s="11"/>
      <c r="AW91" s="11"/>
      <c r="AX91" s="16"/>
      <c r="AY91" s="16"/>
      <c r="AZ91" s="16"/>
      <c r="BA91" s="16"/>
      <c r="BB91" s="16"/>
      <c r="BC91" s="16"/>
      <c r="BD91" s="16"/>
      <c r="BE91" s="16"/>
      <c r="BF91" s="14"/>
      <c r="BG91" s="11"/>
      <c r="BH91" s="11"/>
    </row>
    <row r="92" spans="1:60" ht="30" customHeight="1" x14ac:dyDescent="0.75">
      <c r="A92" s="25" t="s">
        <v>222</v>
      </c>
      <c r="B92" s="52"/>
      <c r="C92" s="53" t="s">
        <v>188</v>
      </c>
      <c r="D92" s="9"/>
      <c r="E92" s="6" t="s">
        <v>886</v>
      </c>
      <c r="F92" s="30">
        <v>1</v>
      </c>
      <c r="G92" s="49"/>
      <c r="H92" s="50"/>
      <c r="I92" s="215">
        <f t="shared" si="10"/>
        <v>0</v>
      </c>
      <c r="J92" s="232"/>
      <c r="K92" s="215">
        <f t="shared" si="11"/>
        <v>0</v>
      </c>
      <c r="L92" s="215"/>
      <c r="M92" s="215">
        <f t="shared" si="12"/>
        <v>0</v>
      </c>
      <c r="N92" s="215"/>
      <c r="O92" s="215">
        <f t="shared" si="13"/>
        <v>0</v>
      </c>
      <c r="P92" s="215"/>
      <c r="Q92" s="215">
        <f t="shared" si="14"/>
        <v>0</v>
      </c>
      <c r="R92" s="215"/>
      <c r="S92" s="51"/>
      <c r="T92" s="215">
        <f t="shared" si="15"/>
        <v>0</v>
      </c>
      <c r="U92" s="215">
        <f t="shared" si="16"/>
        <v>0</v>
      </c>
      <c r="V92" s="215">
        <f t="shared" si="17"/>
        <v>0</v>
      </c>
      <c r="W92" s="215">
        <f t="shared" si="18"/>
        <v>0</v>
      </c>
      <c r="X92" s="15"/>
      <c r="Y92" s="64" t="s">
        <v>220</v>
      </c>
      <c r="Z92" s="62"/>
      <c r="AA92" s="63" t="s">
        <v>188</v>
      </c>
      <c r="AB92" s="64"/>
      <c r="AC92" s="166" t="s">
        <v>886</v>
      </c>
      <c r="AD92" s="167">
        <v>1</v>
      </c>
      <c r="AF92" s="9" t="s">
        <v>220</v>
      </c>
      <c r="AG92" s="10" t="s">
        <v>189</v>
      </c>
      <c r="AH92" s="9"/>
      <c r="AI92" s="6" t="s">
        <v>886</v>
      </c>
      <c r="AJ92" s="32">
        <v>1</v>
      </c>
      <c r="AK92" s="14">
        <v>350</v>
      </c>
      <c r="AL92" s="28"/>
      <c r="AM92" s="28"/>
      <c r="AN92" s="33"/>
      <c r="AO92" s="11"/>
      <c r="AP92" s="67"/>
      <c r="AQ92" s="68"/>
      <c r="AR92" s="68"/>
      <c r="AS92" s="68"/>
      <c r="AT92" s="14"/>
      <c r="AU92" s="28"/>
      <c r="AV92" s="11"/>
      <c r="AW92" s="11"/>
      <c r="AX92" s="16"/>
      <c r="AY92" s="16"/>
      <c r="AZ92" s="16"/>
      <c r="BA92" s="16"/>
      <c r="BB92" s="16"/>
      <c r="BC92" s="16"/>
      <c r="BD92" s="16"/>
      <c r="BE92" s="16"/>
      <c r="BF92" s="14"/>
      <c r="BG92" s="11"/>
      <c r="BH92" s="11"/>
    </row>
    <row r="93" spans="1:60" ht="30" customHeight="1" x14ac:dyDescent="0.75">
      <c r="A93" s="25" t="s">
        <v>223</v>
      </c>
      <c r="B93" s="52"/>
      <c r="C93" s="53" t="s">
        <v>191</v>
      </c>
      <c r="D93" s="9"/>
      <c r="E93" s="6" t="s">
        <v>886</v>
      </c>
      <c r="F93" s="30">
        <v>1</v>
      </c>
      <c r="G93" s="49"/>
      <c r="H93" s="50"/>
      <c r="I93" s="215">
        <f t="shared" si="10"/>
        <v>0</v>
      </c>
      <c r="J93" s="232"/>
      <c r="K93" s="215">
        <f t="shared" si="11"/>
        <v>0</v>
      </c>
      <c r="L93" s="215"/>
      <c r="M93" s="215">
        <f t="shared" si="12"/>
        <v>0</v>
      </c>
      <c r="N93" s="215"/>
      <c r="O93" s="215">
        <f t="shared" si="13"/>
        <v>0</v>
      </c>
      <c r="P93" s="215"/>
      <c r="Q93" s="215">
        <f t="shared" si="14"/>
        <v>0</v>
      </c>
      <c r="R93" s="215"/>
      <c r="S93" s="51"/>
      <c r="T93" s="215">
        <f t="shared" si="15"/>
        <v>0</v>
      </c>
      <c r="U93" s="215">
        <f t="shared" si="16"/>
        <v>0</v>
      </c>
      <c r="V93" s="215">
        <f t="shared" si="17"/>
        <v>0</v>
      </c>
      <c r="W93" s="215">
        <f t="shared" si="18"/>
        <v>0</v>
      </c>
      <c r="X93" s="15"/>
      <c r="Y93" s="64" t="s">
        <v>221</v>
      </c>
      <c r="Z93" s="62"/>
      <c r="AA93" s="63" t="s">
        <v>191</v>
      </c>
      <c r="AB93" s="64"/>
      <c r="AC93" s="166" t="s">
        <v>886</v>
      </c>
      <c r="AD93" s="167">
        <v>1</v>
      </c>
      <c r="AF93" s="9" t="s">
        <v>221</v>
      </c>
      <c r="AG93" s="10" t="s">
        <v>192</v>
      </c>
      <c r="AH93" s="9"/>
      <c r="AI93" s="6" t="s">
        <v>886</v>
      </c>
      <c r="AJ93" s="32">
        <v>1</v>
      </c>
      <c r="AK93" s="14">
        <v>5000</v>
      </c>
      <c r="AL93" s="28"/>
      <c r="AM93" s="28"/>
      <c r="AN93" s="33"/>
      <c r="AO93" s="11"/>
      <c r="AP93" s="67"/>
      <c r="AQ93" s="68"/>
      <c r="AR93" s="68"/>
      <c r="AS93" s="68"/>
      <c r="AT93" s="14"/>
      <c r="AU93" s="28"/>
      <c r="AV93" s="11"/>
      <c r="AW93" s="11"/>
      <c r="AX93" s="16"/>
      <c r="AY93" s="16"/>
      <c r="AZ93" s="16"/>
      <c r="BA93" s="16"/>
      <c r="BB93" s="16"/>
      <c r="BC93" s="16"/>
      <c r="BD93" s="16"/>
      <c r="BE93" s="16"/>
      <c r="BF93" s="14"/>
      <c r="BG93" s="11"/>
      <c r="BH93" s="11"/>
    </row>
    <row r="94" spans="1:60" ht="30" customHeight="1" x14ac:dyDescent="0.75">
      <c r="A94" s="25" t="s">
        <v>224</v>
      </c>
      <c r="B94" s="52"/>
      <c r="C94" s="53" t="s">
        <v>194</v>
      </c>
      <c r="D94" s="9"/>
      <c r="E94" s="6" t="s">
        <v>886</v>
      </c>
      <c r="F94" s="30">
        <v>1</v>
      </c>
      <c r="G94" s="49"/>
      <c r="H94" s="50"/>
      <c r="I94" s="215">
        <f t="shared" si="10"/>
        <v>0</v>
      </c>
      <c r="J94" s="232"/>
      <c r="K94" s="215">
        <f t="shared" si="11"/>
        <v>0</v>
      </c>
      <c r="L94" s="215"/>
      <c r="M94" s="215">
        <f t="shared" si="12"/>
        <v>0</v>
      </c>
      <c r="N94" s="215"/>
      <c r="O94" s="215">
        <f t="shared" si="13"/>
        <v>0</v>
      </c>
      <c r="P94" s="215"/>
      <c r="Q94" s="215">
        <f t="shared" si="14"/>
        <v>0</v>
      </c>
      <c r="R94" s="215"/>
      <c r="S94" s="51"/>
      <c r="T94" s="215">
        <f t="shared" si="15"/>
        <v>0</v>
      </c>
      <c r="U94" s="215">
        <f t="shared" si="16"/>
        <v>0</v>
      </c>
      <c r="V94" s="215">
        <f t="shared" si="17"/>
        <v>0</v>
      </c>
      <c r="W94" s="215">
        <f t="shared" si="18"/>
        <v>0</v>
      </c>
      <c r="X94" s="15"/>
      <c r="Y94" s="64" t="s">
        <v>222</v>
      </c>
      <c r="Z94" s="62"/>
      <c r="AA94" s="63" t="s">
        <v>194</v>
      </c>
      <c r="AB94" s="64"/>
      <c r="AC94" s="166" t="s">
        <v>886</v>
      </c>
      <c r="AD94" s="167">
        <v>1</v>
      </c>
      <c r="AF94" s="9" t="s">
        <v>222</v>
      </c>
      <c r="AG94" s="10" t="s">
        <v>195</v>
      </c>
      <c r="AH94" s="9"/>
      <c r="AI94" s="6" t="s">
        <v>886</v>
      </c>
      <c r="AJ94" s="32">
        <v>1</v>
      </c>
      <c r="AK94" s="14">
        <v>350</v>
      </c>
      <c r="AL94" s="28"/>
      <c r="AM94" s="28"/>
      <c r="AN94" s="33"/>
      <c r="AO94" s="11"/>
      <c r="AP94" s="67"/>
      <c r="AQ94" s="68"/>
      <c r="AR94" s="68"/>
      <c r="AS94" s="68"/>
      <c r="AT94" s="14"/>
      <c r="AU94" s="28"/>
      <c r="AV94" s="11"/>
      <c r="AW94" s="11"/>
      <c r="AX94" s="16"/>
      <c r="AY94" s="16"/>
      <c r="AZ94" s="16"/>
      <c r="BA94" s="16"/>
      <c r="BB94" s="16"/>
      <c r="BC94" s="16"/>
      <c r="BD94" s="16"/>
      <c r="BE94" s="16"/>
      <c r="BF94" s="14"/>
      <c r="BG94" s="11"/>
      <c r="BH94" s="11"/>
    </row>
    <row r="95" spans="1:60" ht="30" customHeight="1" x14ac:dyDescent="0.75">
      <c r="A95" s="25" t="s">
        <v>225</v>
      </c>
      <c r="B95" s="52"/>
      <c r="C95" s="53" t="s">
        <v>615</v>
      </c>
      <c r="D95" s="9"/>
      <c r="E95" s="6" t="s">
        <v>164</v>
      </c>
      <c r="F95" s="30">
        <v>1</v>
      </c>
      <c r="G95" s="49"/>
      <c r="H95" s="50"/>
      <c r="I95" s="215">
        <f t="shared" si="10"/>
        <v>0</v>
      </c>
      <c r="J95" s="232"/>
      <c r="K95" s="215">
        <f t="shared" si="11"/>
        <v>0</v>
      </c>
      <c r="L95" s="220"/>
      <c r="M95" s="215">
        <f t="shared" si="12"/>
        <v>0</v>
      </c>
      <c r="N95" s="220"/>
      <c r="O95" s="215">
        <f t="shared" si="13"/>
        <v>0</v>
      </c>
      <c r="P95" s="220"/>
      <c r="Q95" s="215">
        <f t="shared" si="14"/>
        <v>0</v>
      </c>
      <c r="R95" s="220"/>
      <c r="S95" s="71"/>
      <c r="T95" s="215">
        <f t="shared" si="15"/>
        <v>0</v>
      </c>
      <c r="U95" s="215">
        <f t="shared" si="16"/>
        <v>0</v>
      </c>
      <c r="V95" s="215">
        <f t="shared" si="17"/>
        <v>0</v>
      </c>
      <c r="W95" s="215">
        <f t="shared" si="18"/>
        <v>0</v>
      </c>
      <c r="X95" s="15"/>
      <c r="Y95" s="64"/>
      <c r="Z95" s="62"/>
      <c r="AA95" s="63"/>
      <c r="AB95" s="64"/>
      <c r="AC95" s="166"/>
      <c r="AD95" s="167"/>
      <c r="AF95" s="9"/>
      <c r="AG95" s="10"/>
      <c r="AH95" s="9"/>
      <c r="AI95" s="6"/>
      <c r="AJ95" s="32"/>
      <c r="AK95" s="14"/>
      <c r="AL95" s="28"/>
      <c r="AM95" s="28"/>
      <c r="AN95" s="33"/>
      <c r="AO95" s="11"/>
      <c r="AP95" s="67"/>
      <c r="AQ95" s="68"/>
      <c r="AR95" s="68"/>
      <c r="AS95" s="68"/>
      <c r="AT95" s="14"/>
      <c r="AU95" s="28"/>
      <c r="AV95" s="11"/>
      <c r="AW95" s="11"/>
      <c r="AX95" s="16"/>
      <c r="AY95" s="16"/>
      <c r="AZ95" s="16"/>
      <c r="BA95" s="16"/>
      <c r="BB95" s="16"/>
      <c r="BC95" s="16"/>
      <c r="BD95" s="16"/>
      <c r="BE95" s="16"/>
      <c r="BF95" s="14"/>
      <c r="BG95" s="11"/>
      <c r="BH95" s="11"/>
    </row>
    <row r="96" spans="1:60" ht="30" customHeight="1" x14ac:dyDescent="0.75">
      <c r="A96" s="35" t="s">
        <v>226</v>
      </c>
      <c r="B96" s="52"/>
      <c r="C96" s="274" t="s">
        <v>585</v>
      </c>
      <c r="D96" s="9"/>
      <c r="E96" s="34"/>
      <c r="F96" s="36"/>
      <c r="G96" s="58"/>
      <c r="H96" s="59"/>
      <c r="I96" s="215"/>
      <c r="J96" s="58"/>
      <c r="K96" s="215"/>
      <c r="L96" s="58"/>
      <c r="M96" s="215"/>
      <c r="N96" s="59"/>
      <c r="O96" s="215"/>
      <c r="P96" s="58"/>
      <c r="Q96" s="215"/>
      <c r="R96" s="59"/>
      <c r="S96" s="722"/>
      <c r="T96" s="215"/>
      <c r="U96" s="215"/>
      <c r="V96" s="215"/>
      <c r="W96" s="215"/>
      <c r="X96" s="15"/>
      <c r="Y96" s="61" t="s">
        <v>226</v>
      </c>
      <c r="Z96" s="62"/>
      <c r="AA96" s="154" t="s">
        <v>492</v>
      </c>
      <c r="AB96" s="64"/>
      <c r="AC96" s="65"/>
      <c r="AD96" s="37"/>
      <c r="AF96" s="12" t="s">
        <v>226</v>
      </c>
      <c r="AG96" s="171" t="s">
        <v>493</v>
      </c>
      <c r="AH96" s="9"/>
      <c r="AI96" s="34"/>
      <c r="AJ96" s="37"/>
      <c r="AK96" s="66"/>
      <c r="AL96" s="28"/>
      <c r="AM96" s="28"/>
      <c r="AN96" s="67"/>
      <c r="AO96" s="68"/>
      <c r="AP96" s="67"/>
      <c r="AQ96" s="68"/>
      <c r="AR96" s="68"/>
      <c r="AS96" s="68"/>
      <c r="AT96" s="66"/>
      <c r="AU96" s="69"/>
      <c r="AV96" s="68"/>
      <c r="AW96" s="68"/>
      <c r="AX96" s="16"/>
      <c r="AY96" s="16"/>
      <c r="AZ96" s="16"/>
      <c r="BA96" s="16"/>
      <c r="BB96" s="16"/>
      <c r="BC96" s="16"/>
      <c r="BD96" s="16"/>
      <c r="BE96" s="16"/>
      <c r="BF96" s="14"/>
      <c r="BG96" s="11"/>
      <c r="BH96" s="11"/>
    </row>
    <row r="97" spans="1:60" ht="30" customHeight="1" x14ac:dyDescent="0.75">
      <c r="A97" s="35" t="s">
        <v>227</v>
      </c>
      <c r="B97" s="52"/>
      <c r="C97" s="53" t="s">
        <v>959</v>
      </c>
      <c r="D97" s="9"/>
      <c r="E97" s="34" t="s">
        <v>164</v>
      </c>
      <c r="F97" s="30">
        <v>1</v>
      </c>
      <c r="G97" s="49"/>
      <c r="H97" s="29"/>
      <c r="I97" s="215">
        <f t="shared" si="10"/>
        <v>0</v>
      </c>
      <c r="J97" s="234"/>
      <c r="K97" s="215">
        <f t="shared" si="11"/>
        <v>0</v>
      </c>
      <c r="L97" s="58"/>
      <c r="M97" s="215">
        <f t="shared" si="12"/>
        <v>0</v>
      </c>
      <c r="N97" s="59"/>
      <c r="O97" s="215">
        <f t="shared" si="13"/>
        <v>0</v>
      </c>
      <c r="P97" s="27"/>
      <c r="Q97" s="215">
        <f t="shared" si="14"/>
        <v>0</v>
      </c>
      <c r="R97" s="26"/>
      <c r="S97" s="724"/>
      <c r="T97" s="215">
        <f t="shared" si="15"/>
        <v>0</v>
      </c>
      <c r="U97" s="215">
        <f t="shared" si="16"/>
        <v>0</v>
      </c>
      <c r="V97" s="215">
        <f t="shared" si="17"/>
        <v>0</v>
      </c>
      <c r="W97" s="215">
        <f t="shared" si="18"/>
        <v>0</v>
      </c>
      <c r="X97" s="15"/>
      <c r="Y97" s="61" t="s">
        <v>227</v>
      </c>
      <c r="Z97" s="62"/>
      <c r="AA97" s="63" t="s">
        <v>163</v>
      </c>
      <c r="AB97" s="64"/>
      <c r="AC97" s="65" t="s">
        <v>164</v>
      </c>
      <c r="AD97" s="37">
        <v>2</v>
      </c>
      <c r="AF97" s="12" t="s">
        <v>227</v>
      </c>
      <c r="AG97" s="10" t="s">
        <v>165</v>
      </c>
      <c r="AH97" s="9"/>
      <c r="AI97" s="34" t="s">
        <v>164</v>
      </c>
      <c r="AJ97" s="37">
        <v>2</v>
      </c>
      <c r="AK97" s="14">
        <v>2500</v>
      </c>
      <c r="AL97" s="28"/>
      <c r="AM97" s="28"/>
      <c r="AN97" s="33"/>
      <c r="AO97" s="11"/>
      <c r="AP97" s="67"/>
      <c r="AQ97" s="68"/>
      <c r="AR97" s="68"/>
      <c r="AS97" s="68"/>
      <c r="AT97" s="14"/>
      <c r="AU97" s="28"/>
      <c r="AV97" s="11"/>
      <c r="AW97" s="11"/>
      <c r="AX97" s="16"/>
      <c r="AY97" s="16"/>
      <c r="AZ97" s="16"/>
      <c r="BA97" s="16"/>
      <c r="BB97" s="16"/>
      <c r="BC97" s="16"/>
      <c r="BD97" s="16"/>
      <c r="BE97" s="16"/>
      <c r="BF97" s="14"/>
      <c r="BG97" s="11"/>
      <c r="BH97" s="11"/>
    </row>
    <row r="98" spans="1:60" ht="30" customHeight="1" x14ac:dyDescent="0.75">
      <c r="A98" s="35" t="s">
        <v>228</v>
      </c>
      <c r="B98" s="52"/>
      <c r="C98" s="53" t="str">
        <f>C83</f>
        <v>Sectionneur pantographe monophasé 245 kV-2000A</v>
      </c>
      <c r="D98" s="9"/>
      <c r="E98" s="34" t="s">
        <v>164</v>
      </c>
      <c r="F98" s="30">
        <v>6</v>
      </c>
      <c r="G98" s="49"/>
      <c r="H98" s="29"/>
      <c r="I98" s="215">
        <f t="shared" si="10"/>
        <v>0</v>
      </c>
      <c r="J98" s="234"/>
      <c r="K98" s="215">
        <f t="shared" si="11"/>
        <v>0</v>
      </c>
      <c r="L98" s="58"/>
      <c r="M98" s="215">
        <f t="shared" si="12"/>
        <v>0</v>
      </c>
      <c r="N98" s="59"/>
      <c r="O98" s="215">
        <f t="shared" si="13"/>
        <v>0</v>
      </c>
      <c r="P98" s="27"/>
      <c r="Q98" s="215">
        <f t="shared" si="14"/>
        <v>0</v>
      </c>
      <c r="R98" s="26"/>
      <c r="S98" s="724"/>
      <c r="T98" s="215">
        <f t="shared" si="15"/>
        <v>0</v>
      </c>
      <c r="U98" s="215">
        <f t="shared" si="16"/>
        <v>0</v>
      </c>
      <c r="V98" s="215">
        <f t="shared" si="17"/>
        <v>0</v>
      </c>
      <c r="W98" s="215">
        <f t="shared" si="18"/>
        <v>0</v>
      </c>
      <c r="X98" s="15"/>
      <c r="Y98" s="61" t="s">
        <v>228</v>
      </c>
      <c r="Z98" s="62"/>
      <c r="AA98" s="63" t="s">
        <v>168</v>
      </c>
      <c r="AB98" s="64"/>
      <c r="AC98" s="65" t="s">
        <v>164</v>
      </c>
      <c r="AD98" s="37">
        <v>2</v>
      </c>
      <c r="AF98" s="12" t="s">
        <v>228</v>
      </c>
      <c r="AG98" s="10" t="s">
        <v>169</v>
      </c>
      <c r="AH98" s="9"/>
      <c r="AI98" s="34" t="s">
        <v>164</v>
      </c>
      <c r="AJ98" s="37">
        <v>2</v>
      </c>
      <c r="AK98" s="14">
        <v>1500</v>
      </c>
      <c r="AL98" s="28"/>
      <c r="AM98" s="28"/>
      <c r="AN98" s="33"/>
      <c r="AO98" s="11"/>
      <c r="AP98" s="67"/>
      <c r="AQ98" s="68"/>
      <c r="AR98" s="68"/>
      <c r="AS98" s="68"/>
      <c r="AT98" s="14"/>
      <c r="AU98" s="28"/>
      <c r="AV98" s="11"/>
      <c r="AW98" s="11"/>
      <c r="AX98" s="16"/>
      <c r="AY98" s="16"/>
      <c r="AZ98" s="16"/>
      <c r="BA98" s="16"/>
      <c r="BB98" s="16"/>
      <c r="BC98" s="16"/>
      <c r="BD98" s="16"/>
      <c r="BE98" s="16"/>
      <c r="BF98" s="14"/>
      <c r="BG98" s="11"/>
      <c r="BH98" s="11"/>
    </row>
    <row r="99" spans="1:60" ht="30" customHeight="1" x14ac:dyDescent="0.75">
      <c r="A99" s="35" t="s">
        <v>229</v>
      </c>
      <c r="B99" s="52"/>
      <c r="C99" s="53" t="s">
        <v>958</v>
      </c>
      <c r="D99" s="9"/>
      <c r="E99" s="34" t="s">
        <v>164</v>
      </c>
      <c r="F99" s="30">
        <v>3</v>
      </c>
      <c r="G99" s="49"/>
      <c r="H99" s="29"/>
      <c r="I99" s="215">
        <f t="shared" si="10"/>
        <v>0</v>
      </c>
      <c r="J99" s="234"/>
      <c r="K99" s="215">
        <f t="shared" si="11"/>
        <v>0</v>
      </c>
      <c r="L99" s="58"/>
      <c r="M99" s="215">
        <f t="shared" si="12"/>
        <v>0</v>
      </c>
      <c r="N99" s="59"/>
      <c r="O99" s="215">
        <f t="shared" si="13"/>
        <v>0</v>
      </c>
      <c r="P99" s="27"/>
      <c r="Q99" s="215">
        <f t="shared" si="14"/>
        <v>0</v>
      </c>
      <c r="R99" s="26"/>
      <c r="S99" s="724"/>
      <c r="T99" s="215">
        <f t="shared" si="15"/>
        <v>0</v>
      </c>
      <c r="U99" s="215">
        <f t="shared" si="16"/>
        <v>0</v>
      </c>
      <c r="V99" s="215">
        <f t="shared" si="17"/>
        <v>0</v>
      </c>
      <c r="W99" s="215">
        <f t="shared" si="18"/>
        <v>0</v>
      </c>
      <c r="X99" s="15"/>
      <c r="Y99" s="61" t="s">
        <v>229</v>
      </c>
      <c r="Z99" s="62"/>
      <c r="AA99" s="63" t="s">
        <v>253</v>
      </c>
      <c r="AB99" s="64"/>
      <c r="AC99" s="65" t="s">
        <v>164</v>
      </c>
      <c r="AD99" s="37">
        <v>3</v>
      </c>
      <c r="AF99" s="12" t="s">
        <v>229</v>
      </c>
      <c r="AG99" s="10" t="s">
        <v>254</v>
      </c>
      <c r="AH99" s="9"/>
      <c r="AI99" s="34" t="s">
        <v>164</v>
      </c>
      <c r="AJ99" s="37">
        <v>3</v>
      </c>
      <c r="AK99" s="14">
        <v>600</v>
      </c>
      <c r="AL99" s="28"/>
      <c r="AM99" s="28"/>
      <c r="AN99" s="33"/>
      <c r="AO99" s="11"/>
      <c r="AP99" s="67"/>
      <c r="AQ99" s="68"/>
      <c r="AR99" s="68"/>
      <c r="AS99" s="68"/>
      <c r="AT99" s="14"/>
      <c r="AU99" s="28"/>
      <c r="AV99" s="11"/>
      <c r="AW99" s="11"/>
      <c r="AX99" s="16"/>
      <c r="AY99" s="16"/>
      <c r="AZ99" s="16"/>
      <c r="BA99" s="16"/>
      <c r="BB99" s="16"/>
      <c r="BC99" s="16"/>
      <c r="BD99" s="16"/>
      <c r="BE99" s="16"/>
      <c r="BF99" s="14"/>
      <c r="BG99" s="11"/>
      <c r="BH99" s="11"/>
    </row>
    <row r="100" spans="1:60" ht="30" customHeight="1" x14ac:dyDescent="0.75">
      <c r="A100" s="35" t="s">
        <v>230</v>
      </c>
      <c r="B100" s="52"/>
      <c r="C100" s="53" t="s">
        <v>953</v>
      </c>
      <c r="D100" s="9"/>
      <c r="E100" s="34" t="s">
        <v>164</v>
      </c>
      <c r="F100" s="30">
        <v>3</v>
      </c>
      <c r="G100" s="49"/>
      <c r="H100" s="29"/>
      <c r="I100" s="215">
        <f t="shared" si="10"/>
        <v>0</v>
      </c>
      <c r="J100" s="234"/>
      <c r="K100" s="215">
        <f t="shared" si="11"/>
        <v>0</v>
      </c>
      <c r="L100" s="58"/>
      <c r="M100" s="215">
        <f t="shared" si="12"/>
        <v>0</v>
      </c>
      <c r="N100" s="59"/>
      <c r="O100" s="215">
        <f t="shared" si="13"/>
        <v>0</v>
      </c>
      <c r="P100" s="27"/>
      <c r="Q100" s="215">
        <f t="shared" si="14"/>
        <v>0</v>
      </c>
      <c r="R100" s="26"/>
      <c r="S100" s="724"/>
      <c r="T100" s="215">
        <f t="shared" si="15"/>
        <v>0</v>
      </c>
      <c r="U100" s="215">
        <f t="shared" si="16"/>
        <v>0</v>
      </c>
      <c r="V100" s="215">
        <f t="shared" si="17"/>
        <v>0</v>
      </c>
      <c r="W100" s="215">
        <f t="shared" si="18"/>
        <v>0</v>
      </c>
      <c r="X100" s="15"/>
      <c r="Y100" s="61" t="s">
        <v>230</v>
      </c>
      <c r="Z100" s="62"/>
      <c r="AA100" s="63" t="s">
        <v>256</v>
      </c>
      <c r="AB100" s="64"/>
      <c r="AC100" s="65" t="s">
        <v>164</v>
      </c>
      <c r="AD100" s="37">
        <v>3</v>
      </c>
      <c r="AF100" s="12" t="s">
        <v>230</v>
      </c>
      <c r="AG100" s="10" t="s">
        <v>257</v>
      </c>
      <c r="AH100" s="9"/>
      <c r="AI100" s="34" t="s">
        <v>164</v>
      </c>
      <c r="AJ100" s="37">
        <v>3</v>
      </c>
      <c r="AK100" s="14">
        <v>200</v>
      </c>
      <c r="AL100" s="28"/>
      <c r="AM100" s="28"/>
      <c r="AN100" s="33"/>
      <c r="AO100" s="11"/>
      <c r="AP100" s="67"/>
      <c r="AQ100" s="68"/>
      <c r="AR100" s="68"/>
      <c r="AS100" s="68"/>
      <c r="AT100" s="14"/>
      <c r="AU100" s="28"/>
      <c r="AV100" s="11"/>
      <c r="AW100" s="11"/>
      <c r="AX100" s="16"/>
      <c r="AY100" s="16"/>
      <c r="AZ100" s="16"/>
      <c r="BA100" s="16"/>
      <c r="BB100" s="16"/>
      <c r="BC100" s="16"/>
      <c r="BD100" s="16"/>
      <c r="BE100" s="16"/>
      <c r="BF100" s="14"/>
      <c r="BG100" s="11"/>
      <c r="BH100" s="11"/>
    </row>
    <row r="101" spans="1:60" ht="30" customHeight="1" x14ac:dyDescent="0.75">
      <c r="A101" s="35" t="s">
        <v>231</v>
      </c>
      <c r="B101" s="52"/>
      <c r="C101" s="53" t="s">
        <v>955</v>
      </c>
      <c r="D101" s="9"/>
      <c r="E101" s="34" t="s">
        <v>164</v>
      </c>
      <c r="F101" s="36">
        <v>3</v>
      </c>
      <c r="G101" s="49"/>
      <c r="H101" s="29"/>
      <c r="I101" s="215">
        <f t="shared" si="10"/>
        <v>0</v>
      </c>
      <c r="J101" s="234"/>
      <c r="K101" s="215">
        <f t="shared" si="11"/>
        <v>0</v>
      </c>
      <c r="L101" s="58"/>
      <c r="M101" s="215">
        <f t="shared" si="12"/>
        <v>0</v>
      </c>
      <c r="N101" s="59"/>
      <c r="O101" s="215">
        <f t="shared" si="13"/>
        <v>0</v>
      </c>
      <c r="P101" s="27"/>
      <c r="Q101" s="215">
        <f t="shared" si="14"/>
        <v>0</v>
      </c>
      <c r="R101" s="26"/>
      <c r="S101" s="724"/>
      <c r="T101" s="215">
        <f t="shared" si="15"/>
        <v>0</v>
      </c>
      <c r="U101" s="215">
        <f t="shared" si="16"/>
        <v>0</v>
      </c>
      <c r="V101" s="215">
        <f t="shared" si="17"/>
        <v>0</v>
      </c>
      <c r="W101" s="215">
        <f t="shared" si="18"/>
        <v>0</v>
      </c>
      <c r="X101" s="15"/>
      <c r="Y101" s="61"/>
      <c r="Z101" s="62"/>
      <c r="AA101" s="63"/>
      <c r="AB101" s="64"/>
      <c r="AC101" s="65"/>
      <c r="AD101" s="37"/>
      <c r="AF101" s="12"/>
      <c r="AG101" s="10"/>
      <c r="AH101" s="9"/>
      <c r="AI101" s="34"/>
      <c r="AJ101" s="37"/>
      <c r="AK101" s="14"/>
      <c r="AL101" s="28"/>
      <c r="AM101" s="28"/>
      <c r="AN101" s="33"/>
      <c r="AO101" s="11"/>
      <c r="AP101" s="67"/>
      <c r="AQ101" s="68"/>
      <c r="AR101" s="68"/>
      <c r="AS101" s="68"/>
      <c r="AT101" s="14"/>
      <c r="AU101" s="28"/>
      <c r="AV101" s="11"/>
      <c r="AW101" s="11"/>
      <c r="AX101" s="16"/>
      <c r="AY101" s="16"/>
      <c r="AZ101" s="16"/>
      <c r="BA101" s="16"/>
      <c r="BB101" s="16"/>
      <c r="BC101" s="16"/>
      <c r="BD101" s="16"/>
      <c r="BE101" s="16"/>
      <c r="BF101" s="14"/>
      <c r="BG101" s="11"/>
      <c r="BH101" s="11"/>
    </row>
    <row r="102" spans="1:60" ht="30" customHeight="1" x14ac:dyDescent="0.75">
      <c r="A102" s="35" t="s">
        <v>232</v>
      </c>
      <c r="B102" s="52"/>
      <c r="C102" s="53" t="s">
        <v>494</v>
      </c>
      <c r="D102" s="9"/>
      <c r="E102" s="34" t="s">
        <v>164</v>
      </c>
      <c r="F102" s="30">
        <v>3</v>
      </c>
      <c r="G102" s="49"/>
      <c r="H102" s="29"/>
      <c r="I102" s="215">
        <f t="shared" si="10"/>
        <v>0</v>
      </c>
      <c r="J102" s="234"/>
      <c r="K102" s="215">
        <f t="shared" si="11"/>
        <v>0</v>
      </c>
      <c r="L102" s="58"/>
      <c r="M102" s="215">
        <f t="shared" si="12"/>
        <v>0</v>
      </c>
      <c r="N102" s="59"/>
      <c r="O102" s="215">
        <f t="shared" si="13"/>
        <v>0</v>
      </c>
      <c r="P102" s="27"/>
      <c r="Q102" s="215">
        <f t="shared" si="14"/>
        <v>0</v>
      </c>
      <c r="R102" s="26"/>
      <c r="S102" s="724"/>
      <c r="T102" s="215">
        <f t="shared" si="15"/>
        <v>0</v>
      </c>
      <c r="U102" s="215">
        <f t="shared" si="16"/>
        <v>0</v>
      </c>
      <c r="V102" s="215">
        <f t="shared" si="17"/>
        <v>0</v>
      </c>
      <c r="W102" s="215">
        <f t="shared" si="18"/>
        <v>0</v>
      </c>
      <c r="X102" s="15"/>
      <c r="Y102" s="61" t="s">
        <v>231</v>
      </c>
      <c r="Z102" s="62"/>
      <c r="AA102" s="63" t="s">
        <v>494</v>
      </c>
      <c r="AB102" s="64"/>
      <c r="AC102" s="65" t="s">
        <v>164</v>
      </c>
      <c r="AD102" s="37">
        <v>1</v>
      </c>
      <c r="AF102" s="12" t="s">
        <v>231</v>
      </c>
      <c r="AG102" s="10" t="s">
        <v>487</v>
      </c>
      <c r="AH102" s="9"/>
      <c r="AI102" s="34" t="s">
        <v>164</v>
      </c>
      <c r="AJ102" s="37">
        <v>1</v>
      </c>
      <c r="AK102" s="14">
        <v>200</v>
      </c>
      <c r="AL102" s="28"/>
      <c r="AM102" s="28"/>
      <c r="AN102" s="33"/>
      <c r="AO102" s="11"/>
      <c r="AP102" s="67"/>
      <c r="AQ102" s="68"/>
      <c r="AR102" s="68"/>
      <c r="AS102" s="68"/>
      <c r="AT102" s="14"/>
      <c r="AU102" s="28"/>
      <c r="AV102" s="11"/>
      <c r="AW102" s="11"/>
      <c r="AX102" s="16"/>
      <c r="AY102" s="16"/>
      <c r="AZ102" s="16"/>
      <c r="BA102" s="16"/>
      <c r="BB102" s="16"/>
      <c r="BC102" s="16"/>
      <c r="BD102" s="16"/>
      <c r="BE102" s="16"/>
      <c r="BF102" s="14"/>
      <c r="BG102" s="11"/>
      <c r="BH102" s="11"/>
    </row>
    <row r="103" spans="1:60" ht="30" customHeight="1" x14ac:dyDescent="0.75">
      <c r="A103" s="35" t="s">
        <v>233</v>
      </c>
      <c r="B103" s="52"/>
      <c r="C103" s="53" t="s">
        <v>495</v>
      </c>
      <c r="D103" s="9"/>
      <c r="E103" s="34" t="s">
        <v>164</v>
      </c>
      <c r="F103" s="30">
        <v>1</v>
      </c>
      <c r="G103" s="49"/>
      <c r="H103" s="29"/>
      <c r="I103" s="215">
        <f t="shared" si="10"/>
        <v>0</v>
      </c>
      <c r="J103" s="234"/>
      <c r="K103" s="215">
        <f t="shared" si="11"/>
        <v>0</v>
      </c>
      <c r="L103" s="58"/>
      <c r="M103" s="215">
        <f t="shared" si="12"/>
        <v>0</v>
      </c>
      <c r="N103" s="59"/>
      <c r="O103" s="215">
        <f t="shared" si="13"/>
        <v>0</v>
      </c>
      <c r="P103" s="27"/>
      <c r="Q103" s="215">
        <f t="shared" si="14"/>
        <v>0</v>
      </c>
      <c r="R103" s="26"/>
      <c r="S103" s="724"/>
      <c r="T103" s="215">
        <f t="shared" si="15"/>
        <v>0</v>
      </c>
      <c r="U103" s="215">
        <f t="shared" si="16"/>
        <v>0</v>
      </c>
      <c r="V103" s="215">
        <f t="shared" si="17"/>
        <v>0</v>
      </c>
      <c r="W103" s="215">
        <f t="shared" si="18"/>
        <v>0</v>
      </c>
      <c r="X103" s="15"/>
      <c r="Y103" s="61" t="s">
        <v>232</v>
      </c>
      <c r="Z103" s="62"/>
      <c r="AA103" s="63" t="s">
        <v>495</v>
      </c>
      <c r="AB103" s="64"/>
      <c r="AC103" s="65" t="s">
        <v>164</v>
      </c>
      <c r="AD103" s="37">
        <v>1</v>
      </c>
      <c r="AF103" s="12" t="s">
        <v>232</v>
      </c>
      <c r="AG103" s="10" t="s">
        <v>489</v>
      </c>
      <c r="AH103" s="9"/>
      <c r="AI103" s="34" t="s">
        <v>164</v>
      </c>
      <c r="AJ103" s="37">
        <v>1</v>
      </c>
      <c r="AK103" s="14">
        <v>75</v>
      </c>
      <c r="AL103" s="28"/>
      <c r="AM103" s="28"/>
      <c r="AN103" s="33"/>
      <c r="AO103" s="11"/>
      <c r="AP103" s="67"/>
      <c r="AQ103" s="68"/>
      <c r="AR103" s="68"/>
      <c r="AS103" s="68"/>
      <c r="AT103" s="14"/>
      <c r="AU103" s="28"/>
      <c r="AV103" s="11"/>
      <c r="AW103" s="11"/>
      <c r="AX103" s="16"/>
      <c r="AY103" s="16"/>
      <c r="AZ103" s="16"/>
      <c r="BA103" s="16"/>
      <c r="BB103" s="16"/>
      <c r="BC103" s="16"/>
      <c r="BD103" s="16"/>
      <c r="BE103" s="16"/>
      <c r="BF103" s="14"/>
      <c r="BG103" s="11"/>
      <c r="BH103" s="11"/>
    </row>
    <row r="104" spans="1:60" ht="30" customHeight="1" x14ac:dyDescent="0.75">
      <c r="A104" s="35" t="s">
        <v>234</v>
      </c>
      <c r="B104" s="52"/>
      <c r="C104" s="53" t="s">
        <v>614</v>
      </c>
      <c r="D104" s="9"/>
      <c r="E104" s="34" t="s">
        <v>164</v>
      </c>
      <c r="F104" s="30">
        <v>1</v>
      </c>
      <c r="G104" s="49"/>
      <c r="H104" s="29"/>
      <c r="I104" s="215">
        <f t="shared" si="10"/>
        <v>0</v>
      </c>
      <c r="J104" s="234"/>
      <c r="K104" s="215">
        <f t="shared" si="11"/>
        <v>0</v>
      </c>
      <c r="L104" s="58"/>
      <c r="M104" s="215">
        <f t="shared" si="12"/>
        <v>0</v>
      </c>
      <c r="N104" s="59"/>
      <c r="O104" s="215">
        <f t="shared" si="13"/>
        <v>0</v>
      </c>
      <c r="P104" s="27"/>
      <c r="Q104" s="215">
        <f t="shared" si="14"/>
        <v>0</v>
      </c>
      <c r="R104" s="26"/>
      <c r="S104" s="724"/>
      <c r="T104" s="215">
        <f t="shared" si="15"/>
        <v>0</v>
      </c>
      <c r="U104" s="215">
        <f t="shared" si="16"/>
        <v>0</v>
      </c>
      <c r="V104" s="215">
        <f t="shared" si="17"/>
        <v>0</v>
      </c>
      <c r="W104" s="215">
        <f t="shared" si="18"/>
        <v>0</v>
      </c>
      <c r="X104" s="15"/>
      <c r="Y104" s="61"/>
      <c r="Z104" s="62"/>
      <c r="AA104" s="63"/>
      <c r="AB104" s="64"/>
      <c r="AC104" s="65"/>
      <c r="AD104" s="37"/>
      <c r="AF104" s="12"/>
      <c r="AG104" s="10"/>
      <c r="AH104" s="9"/>
      <c r="AI104" s="34"/>
      <c r="AJ104" s="37"/>
      <c r="AK104" s="14"/>
      <c r="AL104" s="28"/>
      <c r="AM104" s="28"/>
      <c r="AN104" s="33"/>
      <c r="AO104" s="11"/>
      <c r="AP104" s="67"/>
      <c r="AQ104" s="68"/>
      <c r="AR104" s="68"/>
      <c r="AS104" s="68"/>
      <c r="AT104" s="14"/>
      <c r="AU104" s="28"/>
      <c r="AV104" s="11"/>
      <c r="AW104" s="11"/>
      <c r="AX104" s="16"/>
      <c r="AY104" s="16"/>
      <c r="AZ104" s="16"/>
      <c r="BA104" s="16"/>
      <c r="BB104" s="16"/>
      <c r="BC104" s="16"/>
      <c r="BD104" s="16"/>
      <c r="BE104" s="16"/>
      <c r="BF104" s="14"/>
      <c r="BG104" s="11"/>
      <c r="BH104" s="11"/>
    </row>
    <row r="105" spans="1:60" ht="30" customHeight="1" x14ac:dyDescent="0.75">
      <c r="A105" s="35" t="s">
        <v>235</v>
      </c>
      <c r="B105" s="52"/>
      <c r="C105" s="53" t="s">
        <v>613</v>
      </c>
      <c r="D105" s="9"/>
      <c r="E105" s="34" t="s">
        <v>164</v>
      </c>
      <c r="F105" s="30">
        <v>1</v>
      </c>
      <c r="G105" s="49"/>
      <c r="H105" s="29"/>
      <c r="I105" s="215">
        <f t="shared" si="10"/>
        <v>0</v>
      </c>
      <c r="J105" s="234"/>
      <c r="K105" s="215">
        <f t="shared" si="11"/>
        <v>0</v>
      </c>
      <c r="L105" s="58"/>
      <c r="M105" s="215">
        <f t="shared" si="12"/>
        <v>0</v>
      </c>
      <c r="N105" s="59"/>
      <c r="O105" s="215">
        <f t="shared" si="13"/>
        <v>0</v>
      </c>
      <c r="P105" s="27"/>
      <c r="Q105" s="215">
        <f t="shared" si="14"/>
        <v>0</v>
      </c>
      <c r="R105" s="26"/>
      <c r="S105" s="724"/>
      <c r="T105" s="215">
        <f t="shared" si="15"/>
        <v>0</v>
      </c>
      <c r="U105" s="215">
        <f t="shared" si="16"/>
        <v>0</v>
      </c>
      <c r="V105" s="215">
        <f t="shared" si="17"/>
        <v>0</v>
      </c>
      <c r="W105" s="215">
        <f t="shared" si="18"/>
        <v>0</v>
      </c>
      <c r="X105" s="15"/>
      <c r="Y105" s="61"/>
      <c r="Z105" s="62"/>
      <c r="AA105" s="63"/>
      <c r="AB105" s="64"/>
      <c r="AC105" s="65"/>
      <c r="AD105" s="37"/>
      <c r="AF105" s="12"/>
      <c r="AG105" s="10"/>
      <c r="AH105" s="9"/>
      <c r="AI105" s="34"/>
      <c r="AJ105" s="37"/>
      <c r="AK105" s="14"/>
      <c r="AL105" s="28"/>
      <c r="AM105" s="28"/>
      <c r="AN105" s="33"/>
      <c r="AO105" s="11"/>
      <c r="AP105" s="67"/>
      <c r="AQ105" s="68"/>
      <c r="AR105" s="68"/>
      <c r="AS105" s="68"/>
      <c r="AT105" s="14"/>
      <c r="AU105" s="28"/>
      <c r="AV105" s="11"/>
      <c r="AW105" s="11"/>
      <c r="AX105" s="16"/>
      <c r="AY105" s="16"/>
      <c r="AZ105" s="16"/>
      <c r="BA105" s="16"/>
      <c r="BB105" s="16"/>
      <c r="BC105" s="16"/>
      <c r="BD105" s="16"/>
      <c r="BE105" s="16"/>
      <c r="BF105" s="14"/>
      <c r="BG105" s="11"/>
      <c r="BH105" s="11"/>
    </row>
    <row r="106" spans="1:60" ht="30" customHeight="1" x14ac:dyDescent="0.75">
      <c r="A106" s="35" t="s">
        <v>236</v>
      </c>
      <c r="B106" s="52"/>
      <c r="C106" s="53" t="s">
        <v>960</v>
      </c>
      <c r="D106" s="9"/>
      <c r="E106" s="34" t="s">
        <v>886</v>
      </c>
      <c r="F106" s="30">
        <v>1</v>
      </c>
      <c r="G106" s="49"/>
      <c r="H106" s="29"/>
      <c r="I106" s="215">
        <f t="shared" si="10"/>
        <v>0</v>
      </c>
      <c r="J106" s="234"/>
      <c r="K106" s="215">
        <f t="shared" si="11"/>
        <v>0</v>
      </c>
      <c r="L106" s="58"/>
      <c r="M106" s="215">
        <f t="shared" si="12"/>
        <v>0</v>
      </c>
      <c r="N106" s="59"/>
      <c r="O106" s="215">
        <f t="shared" si="13"/>
        <v>0</v>
      </c>
      <c r="P106" s="27"/>
      <c r="Q106" s="215">
        <f t="shared" si="14"/>
        <v>0</v>
      </c>
      <c r="R106" s="26"/>
      <c r="S106" s="724"/>
      <c r="T106" s="215">
        <f t="shared" si="15"/>
        <v>0</v>
      </c>
      <c r="U106" s="215">
        <f t="shared" si="16"/>
        <v>0</v>
      </c>
      <c r="V106" s="215">
        <f t="shared" si="17"/>
        <v>0</v>
      </c>
      <c r="W106" s="215">
        <f t="shared" si="18"/>
        <v>0</v>
      </c>
      <c r="X106" s="15"/>
      <c r="Y106" s="61" t="s">
        <v>234</v>
      </c>
      <c r="Z106" s="62"/>
      <c r="AA106" s="63" t="s">
        <v>185</v>
      </c>
      <c r="AB106" s="64"/>
      <c r="AC106" s="65" t="s">
        <v>886</v>
      </c>
      <c r="AD106" s="37">
        <v>1</v>
      </c>
      <c r="AF106" s="12" t="s">
        <v>234</v>
      </c>
      <c r="AG106" s="10" t="s">
        <v>186</v>
      </c>
      <c r="AH106" s="9"/>
      <c r="AI106" s="34" t="s">
        <v>886</v>
      </c>
      <c r="AJ106" s="37">
        <v>1</v>
      </c>
      <c r="AK106" s="14">
        <v>1200</v>
      </c>
      <c r="AL106" s="28"/>
      <c r="AM106" s="28"/>
      <c r="AN106" s="33"/>
      <c r="AO106" s="11"/>
      <c r="AP106" s="67"/>
      <c r="AQ106" s="68"/>
      <c r="AR106" s="68"/>
      <c r="AS106" s="68"/>
      <c r="AT106" s="14"/>
      <c r="AU106" s="28"/>
      <c r="AV106" s="11"/>
      <c r="AW106" s="11"/>
      <c r="AX106" s="16"/>
      <c r="AY106" s="16"/>
      <c r="AZ106" s="16"/>
      <c r="BA106" s="16"/>
      <c r="BB106" s="16"/>
      <c r="BC106" s="16"/>
      <c r="BD106" s="16"/>
      <c r="BE106" s="16"/>
      <c r="BF106" s="14"/>
      <c r="BG106" s="11"/>
      <c r="BH106" s="11"/>
    </row>
    <row r="107" spans="1:60" ht="30" customHeight="1" x14ac:dyDescent="0.75">
      <c r="A107" s="35" t="s">
        <v>496</v>
      </c>
      <c r="B107" s="52"/>
      <c r="C107" s="53" t="s">
        <v>188</v>
      </c>
      <c r="D107" s="9"/>
      <c r="E107" s="34" t="s">
        <v>886</v>
      </c>
      <c r="F107" s="30">
        <v>1</v>
      </c>
      <c r="G107" s="49"/>
      <c r="H107" s="29"/>
      <c r="I107" s="215">
        <f t="shared" si="10"/>
        <v>0</v>
      </c>
      <c r="J107" s="234"/>
      <c r="K107" s="215">
        <f t="shared" si="11"/>
        <v>0</v>
      </c>
      <c r="L107" s="58"/>
      <c r="M107" s="215">
        <f t="shared" si="12"/>
        <v>0</v>
      </c>
      <c r="N107" s="59"/>
      <c r="O107" s="215">
        <f t="shared" si="13"/>
        <v>0</v>
      </c>
      <c r="P107" s="27"/>
      <c r="Q107" s="215">
        <f t="shared" si="14"/>
        <v>0</v>
      </c>
      <c r="R107" s="26"/>
      <c r="S107" s="724"/>
      <c r="T107" s="215">
        <f t="shared" si="15"/>
        <v>0</v>
      </c>
      <c r="U107" s="215">
        <f t="shared" si="16"/>
        <v>0</v>
      </c>
      <c r="V107" s="215">
        <f t="shared" si="17"/>
        <v>0</v>
      </c>
      <c r="W107" s="215">
        <f t="shared" si="18"/>
        <v>0</v>
      </c>
      <c r="X107" s="15"/>
      <c r="Y107" s="61" t="s">
        <v>235</v>
      </c>
      <c r="Z107" s="62"/>
      <c r="AA107" s="63" t="s">
        <v>188</v>
      </c>
      <c r="AB107" s="64"/>
      <c r="AC107" s="65" t="s">
        <v>886</v>
      </c>
      <c r="AD107" s="37">
        <v>1</v>
      </c>
      <c r="AF107" s="12" t="s">
        <v>235</v>
      </c>
      <c r="AG107" s="10" t="s">
        <v>189</v>
      </c>
      <c r="AH107" s="9"/>
      <c r="AI107" s="34" t="s">
        <v>886</v>
      </c>
      <c r="AJ107" s="37">
        <v>1</v>
      </c>
      <c r="AK107" s="14">
        <v>350</v>
      </c>
      <c r="AL107" s="28"/>
      <c r="AM107" s="28"/>
      <c r="AN107" s="33"/>
      <c r="AO107" s="11"/>
      <c r="AP107" s="67"/>
      <c r="AQ107" s="68"/>
      <c r="AR107" s="68"/>
      <c r="AS107" s="68"/>
      <c r="AT107" s="14"/>
      <c r="AU107" s="28"/>
      <c r="AV107" s="11"/>
      <c r="AW107" s="11"/>
      <c r="AX107" s="16"/>
      <c r="AY107" s="16"/>
      <c r="AZ107" s="16"/>
      <c r="BA107" s="16"/>
      <c r="BB107" s="16"/>
      <c r="BC107" s="16"/>
      <c r="BD107" s="16"/>
      <c r="BE107" s="16"/>
      <c r="BF107" s="14"/>
      <c r="BG107" s="11"/>
      <c r="BH107" s="11"/>
    </row>
    <row r="108" spans="1:60" ht="30" customHeight="1" x14ac:dyDescent="0.75">
      <c r="A108" s="35" t="s">
        <v>617</v>
      </c>
      <c r="B108" s="52"/>
      <c r="C108" s="53" t="s">
        <v>191</v>
      </c>
      <c r="D108" s="9"/>
      <c r="E108" s="34" t="s">
        <v>886</v>
      </c>
      <c r="F108" s="30">
        <v>1</v>
      </c>
      <c r="G108" s="49"/>
      <c r="H108" s="29"/>
      <c r="I108" s="215">
        <f t="shared" si="10"/>
        <v>0</v>
      </c>
      <c r="J108" s="234"/>
      <c r="K108" s="215">
        <f t="shared" si="11"/>
        <v>0</v>
      </c>
      <c r="L108" s="58"/>
      <c r="M108" s="215">
        <f t="shared" si="12"/>
        <v>0</v>
      </c>
      <c r="N108" s="59"/>
      <c r="O108" s="215">
        <f t="shared" si="13"/>
        <v>0</v>
      </c>
      <c r="P108" s="27"/>
      <c r="Q108" s="215">
        <f t="shared" si="14"/>
        <v>0</v>
      </c>
      <c r="R108" s="26"/>
      <c r="S108" s="724"/>
      <c r="T108" s="215">
        <f t="shared" si="15"/>
        <v>0</v>
      </c>
      <c r="U108" s="215">
        <f t="shared" si="16"/>
        <v>0</v>
      </c>
      <c r="V108" s="215">
        <f t="shared" si="17"/>
        <v>0</v>
      </c>
      <c r="W108" s="215">
        <f t="shared" si="18"/>
        <v>0</v>
      </c>
      <c r="X108" s="15"/>
      <c r="Y108" s="61" t="s">
        <v>236</v>
      </c>
      <c r="Z108" s="62"/>
      <c r="AA108" s="63" t="s">
        <v>191</v>
      </c>
      <c r="AB108" s="64"/>
      <c r="AC108" s="65" t="s">
        <v>886</v>
      </c>
      <c r="AD108" s="37">
        <v>1</v>
      </c>
      <c r="AF108" s="12" t="s">
        <v>236</v>
      </c>
      <c r="AG108" s="10" t="s">
        <v>192</v>
      </c>
      <c r="AH108" s="9"/>
      <c r="AI108" s="34" t="s">
        <v>886</v>
      </c>
      <c r="AJ108" s="37">
        <v>1</v>
      </c>
      <c r="AK108" s="14">
        <v>5000</v>
      </c>
      <c r="AL108" s="28"/>
      <c r="AM108" s="28"/>
      <c r="AN108" s="33"/>
      <c r="AO108" s="11"/>
      <c r="AP108" s="67"/>
      <c r="AQ108" s="68"/>
      <c r="AR108" s="68"/>
      <c r="AS108" s="68"/>
      <c r="AT108" s="14"/>
      <c r="AU108" s="28"/>
      <c r="AV108" s="11"/>
      <c r="AW108" s="11"/>
      <c r="AX108" s="16"/>
      <c r="AY108" s="16"/>
      <c r="AZ108" s="16"/>
      <c r="BA108" s="16"/>
      <c r="BB108" s="16"/>
      <c r="BC108" s="16"/>
      <c r="BD108" s="16"/>
      <c r="BE108" s="16"/>
      <c r="BF108" s="14"/>
      <c r="BG108" s="11"/>
      <c r="BH108" s="11"/>
    </row>
    <row r="109" spans="1:60" ht="30" customHeight="1" x14ac:dyDescent="0.75">
      <c r="A109" s="35" t="s">
        <v>619</v>
      </c>
      <c r="B109" s="52"/>
      <c r="C109" s="53" t="s">
        <v>194</v>
      </c>
      <c r="D109" s="9"/>
      <c r="E109" s="34" t="s">
        <v>886</v>
      </c>
      <c r="F109" s="30">
        <v>1</v>
      </c>
      <c r="G109" s="49"/>
      <c r="H109" s="29"/>
      <c r="I109" s="215">
        <f t="shared" si="10"/>
        <v>0</v>
      </c>
      <c r="J109" s="234"/>
      <c r="K109" s="215">
        <f t="shared" si="11"/>
        <v>0</v>
      </c>
      <c r="L109" s="58"/>
      <c r="M109" s="215">
        <f t="shared" si="12"/>
        <v>0</v>
      </c>
      <c r="N109" s="59"/>
      <c r="O109" s="215">
        <f t="shared" si="13"/>
        <v>0</v>
      </c>
      <c r="P109" s="27"/>
      <c r="Q109" s="215">
        <f t="shared" si="14"/>
        <v>0</v>
      </c>
      <c r="R109" s="26"/>
      <c r="S109" s="724"/>
      <c r="T109" s="215">
        <f t="shared" si="15"/>
        <v>0</v>
      </c>
      <c r="U109" s="215">
        <f t="shared" si="16"/>
        <v>0</v>
      </c>
      <c r="V109" s="215">
        <f t="shared" si="17"/>
        <v>0</v>
      </c>
      <c r="W109" s="215">
        <f t="shared" si="18"/>
        <v>0</v>
      </c>
      <c r="X109" s="15"/>
      <c r="Y109" s="61" t="s">
        <v>496</v>
      </c>
      <c r="Z109" s="62"/>
      <c r="AA109" s="63" t="s">
        <v>194</v>
      </c>
      <c r="AB109" s="64"/>
      <c r="AC109" s="65" t="s">
        <v>886</v>
      </c>
      <c r="AD109" s="37">
        <v>1</v>
      </c>
      <c r="AF109" s="12" t="s">
        <v>496</v>
      </c>
      <c r="AG109" s="10" t="s">
        <v>195</v>
      </c>
      <c r="AH109" s="9"/>
      <c r="AI109" s="34" t="s">
        <v>886</v>
      </c>
      <c r="AJ109" s="37">
        <v>1</v>
      </c>
      <c r="AK109" s="14">
        <v>350</v>
      </c>
      <c r="AL109" s="28"/>
      <c r="AM109" s="28"/>
      <c r="AN109" s="33"/>
      <c r="AO109" s="11"/>
      <c r="AP109" s="67"/>
      <c r="AQ109" s="68"/>
      <c r="AR109" s="68"/>
      <c r="AS109" s="68"/>
      <c r="AT109" s="14"/>
      <c r="AU109" s="28"/>
      <c r="AV109" s="11"/>
      <c r="AW109" s="11"/>
      <c r="AX109" s="16"/>
      <c r="AY109" s="16"/>
      <c r="AZ109" s="16"/>
      <c r="BA109" s="16"/>
      <c r="BB109" s="16"/>
      <c r="BC109" s="16"/>
      <c r="BD109" s="16"/>
      <c r="BE109" s="16"/>
      <c r="BF109" s="14"/>
      <c r="BG109" s="11"/>
      <c r="BH109" s="11"/>
    </row>
    <row r="110" spans="1:60" ht="30" customHeight="1" x14ac:dyDescent="0.75">
      <c r="A110" s="35" t="s">
        <v>620</v>
      </c>
      <c r="B110" s="52"/>
      <c r="C110" s="53" t="s">
        <v>615</v>
      </c>
      <c r="D110" s="9"/>
      <c r="E110" s="34" t="s">
        <v>164</v>
      </c>
      <c r="F110" s="30">
        <v>1</v>
      </c>
      <c r="G110" s="49"/>
      <c r="H110" s="29"/>
      <c r="I110" s="215">
        <f t="shared" si="10"/>
        <v>0</v>
      </c>
      <c r="J110" s="234"/>
      <c r="K110" s="215">
        <f t="shared" si="11"/>
        <v>0</v>
      </c>
      <c r="L110" s="58"/>
      <c r="M110" s="215">
        <f t="shared" si="12"/>
        <v>0</v>
      </c>
      <c r="N110" s="59"/>
      <c r="O110" s="215">
        <f t="shared" si="13"/>
        <v>0</v>
      </c>
      <c r="P110" s="27"/>
      <c r="Q110" s="215">
        <f t="shared" si="14"/>
        <v>0</v>
      </c>
      <c r="R110" s="29"/>
      <c r="S110" s="724"/>
      <c r="T110" s="215">
        <f t="shared" si="15"/>
        <v>0</v>
      </c>
      <c r="U110" s="215">
        <f t="shared" si="16"/>
        <v>0</v>
      </c>
      <c r="V110" s="215">
        <f t="shared" si="17"/>
        <v>0</v>
      </c>
      <c r="W110" s="215">
        <f t="shared" si="18"/>
        <v>0</v>
      </c>
      <c r="X110" s="15"/>
      <c r="Y110" s="61"/>
      <c r="Z110" s="62"/>
      <c r="AA110" s="63"/>
      <c r="AB110" s="64"/>
      <c r="AC110" s="65"/>
      <c r="AD110" s="37"/>
      <c r="AF110" s="12"/>
      <c r="AG110" s="10"/>
      <c r="AH110" s="9"/>
      <c r="AI110" s="34"/>
      <c r="AJ110" s="37"/>
      <c r="AK110" s="14"/>
      <c r="AL110" s="28"/>
      <c r="AM110" s="28"/>
      <c r="AN110" s="33"/>
      <c r="AO110" s="11"/>
      <c r="AP110" s="67"/>
      <c r="AQ110" s="68"/>
      <c r="AR110" s="68"/>
      <c r="AS110" s="68"/>
      <c r="AT110" s="14"/>
      <c r="AU110" s="28"/>
      <c r="AV110" s="11"/>
      <c r="AW110" s="11"/>
      <c r="AX110" s="16"/>
      <c r="AY110" s="16"/>
      <c r="AZ110" s="16"/>
      <c r="BA110" s="16"/>
      <c r="BB110" s="16"/>
      <c r="BC110" s="16"/>
      <c r="BD110" s="16"/>
      <c r="BE110" s="16"/>
      <c r="BF110" s="14"/>
      <c r="BG110" s="11"/>
      <c r="BH110" s="11"/>
    </row>
    <row r="111" spans="1:60" ht="30" customHeight="1" x14ac:dyDescent="0.75">
      <c r="A111" s="35" t="s">
        <v>237</v>
      </c>
      <c r="B111" s="52"/>
      <c r="C111" s="274" t="s">
        <v>589</v>
      </c>
      <c r="D111" s="9"/>
      <c r="E111" s="34"/>
      <c r="F111" s="36"/>
      <c r="G111" s="58"/>
      <c r="H111" s="59"/>
      <c r="I111" s="215"/>
      <c r="J111" s="58"/>
      <c r="K111" s="215"/>
      <c r="L111" s="58"/>
      <c r="M111" s="215"/>
      <c r="N111" s="59"/>
      <c r="O111" s="215"/>
      <c r="P111" s="58"/>
      <c r="Q111" s="215"/>
      <c r="R111" s="59"/>
      <c r="S111" s="722"/>
      <c r="T111" s="215"/>
      <c r="U111" s="215"/>
      <c r="V111" s="215"/>
      <c r="W111" s="215"/>
      <c r="X111" s="15"/>
      <c r="Y111" s="61" t="s">
        <v>237</v>
      </c>
      <c r="Z111" s="62"/>
      <c r="AA111" s="154" t="s">
        <v>497</v>
      </c>
      <c r="AB111" s="64"/>
      <c r="AC111" s="65"/>
      <c r="AD111" s="37"/>
      <c r="AF111" s="12" t="s">
        <v>237</v>
      </c>
      <c r="AG111" s="171" t="s">
        <v>498</v>
      </c>
      <c r="AH111" s="9"/>
      <c r="AI111" s="34"/>
      <c r="AJ111" s="37"/>
      <c r="AK111" s="66"/>
      <c r="AL111" s="28"/>
      <c r="AM111" s="28"/>
      <c r="AN111" s="67"/>
      <c r="AO111" s="68"/>
      <c r="AP111" s="67"/>
      <c r="AQ111" s="68"/>
      <c r="AR111" s="68"/>
      <c r="AS111" s="68"/>
      <c r="AT111" s="66"/>
      <c r="AU111" s="69"/>
      <c r="AV111" s="68"/>
      <c r="AW111" s="68"/>
      <c r="AX111" s="16"/>
      <c r="AY111" s="16"/>
      <c r="AZ111" s="16"/>
      <c r="BA111" s="16"/>
      <c r="BB111" s="16"/>
      <c r="BC111" s="16"/>
      <c r="BD111" s="16"/>
      <c r="BE111" s="16"/>
      <c r="BF111" s="14"/>
      <c r="BG111" s="11"/>
      <c r="BH111" s="11"/>
    </row>
    <row r="112" spans="1:60" ht="30" customHeight="1" x14ac:dyDescent="0.75">
      <c r="A112" s="35" t="s">
        <v>238</v>
      </c>
      <c r="B112" s="52"/>
      <c r="C112" s="146" t="s">
        <v>972</v>
      </c>
      <c r="D112" s="9"/>
      <c r="E112" s="34" t="s">
        <v>164</v>
      </c>
      <c r="F112" s="36">
        <v>3</v>
      </c>
      <c r="G112" s="49"/>
      <c r="H112" s="29"/>
      <c r="I112" s="215">
        <f t="shared" si="10"/>
        <v>0</v>
      </c>
      <c r="J112" s="234"/>
      <c r="K112" s="215">
        <f t="shared" si="11"/>
        <v>0</v>
      </c>
      <c r="L112" s="58"/>
      <c r="M112" s="215">
        <f t="shared" si="12"/>
        <v>0</v>
      </c>
      <c r="N112" s="59"/>
      <c r="O112" s="215">
        <f t="shared" si="13"/>
        <v>0</v>
      </c>
      <c r="P112" s="27"/>
      <c r="Q112" s="215">
        <f t="shared" si="14"/>
        <v>0</v>
      </c>
      <c r="R112" s="26"/>
      <c r="S112" s="724"/>
      <c r="T112" s="215">
        <f t="shared" si="15"/>
        <v>0</v>
      </c>
      <c r="U112" s="215">
        <f t="shared" si="16"/>
        <v>0</v>
      </c>
      <c r="V112" s="215">
        <f t="shared" si="17"/>
        <v>0</v>
      </c>
      <c r="W112" s="215">
        <f t="shared" si="18"/>
        <v>0</v>
      </c>
      <c r="X112" s="15"/>
      <c r="Y112" s="61" t="s">
        <v>238</v>
      </c>
      <c r="Z112" s="62"/>
      <c r="AA112" s="63" t="s">
        <v>163</v>
      </c>
      <c r="AB112" s="64"/>
      <c r="AC112" s="65" t="s">
        <v>164</v>
      </c>
      <c r="AD112" s="37">
        <v>1</v>
      </c>
      <c r="AF112" s="12" t="s">
        <v>238</v>
      </c>
      <c r="AG112" s="10" t="s">
        <v>165</v>
      </c>
      <c r="AH112" s="9"/>
      <c r="AI112" s="34" t="s">
        <v>164</v>
      </c>
      <c r="AJ112" s="37">
        <v>1</v>
      </c>
      <c r="AK112" s="14">
        <v>2500</v>
      </c>
      <c r="AL112" s="28"/>
      <c r="AM112" s="28"/>
      <c r="AN112" s="33"/>
      <c r="AO112" s="11"/>
      <c r="AP112" s="67"/>
      <c r="AQ112" s="68"/>
      <c r="AR112" s="68"/>
      <c r="AS112" s="68"/>
      <c r="AT112" s="14"/>
      <c r="AU112" s="28"/>
      <c r="AV112" s="11"/>
      <c r="AW112" s="11"/>
      <c r="AX112" s="16"/>
      <c r="AY112" s="16"/>
      <c r="AZ112" s="16"/>
      <c r="BA112" s="16"/>
      <c r="BB112" s="16"/>
      <c r="BC112" s="16"/>
      <c r="BD112" s="16"/>
      <c r="BE112" s="16"/>
      <c r="BF112" s="14"/>
      <c r="BG112" s="11"/>
      <c r="BH112" s="11"/>
    </row>
    <row r="113" spans="1:60" ht="30" customHeight="1" x14ac:dyDescent="0.75">
      <c r="A113" s="35" t="s">
        <v>239</v>
      </c>
      <c r="B113" s="52"/>
      <c r="C113" s="146" t="s">
        <v>1025</v>
      </c>
      <c r="D113" s="9"/>
      <c r="E113" s="34" t="s">
        <v>164</v>
      </c>
      <c r="F113" s="36">
        <v>6</v>
      </c>
      <c r="G113" s="49"/>
      <c r="H113" s="29"/>
      <c r="I113" s="215">
        <f t="shared" si="10"/>
        <v>0</v>
      </c>
      <c r="J113" s="234"/>
      <c r="K113" s="215">
        <f t="shared" si="11"/>
        <v>0</v>
      </c>
      <c r="L113" s="58"/>
      <c r="M113" s="215">
        <f t="shared" si="12"/>
        <v>0</v>
      </c>
      <c r="N113" s="59"/>
      <c r="O113" s="215">
        <f t="shared" si="13"/>
        <v>0</v>
      </c>
      <c r="P113" s="27"/>
      <c r="Q113" s="215">
        <f t="shared" si="14"/>
        <v>0</v>
      </c>
      <c r="R113" s="26"/>
      <c r="S113" s="724"/>
      <c r="T113" s="215">
        <f t="shared" si="15"/>
        <v>0</v>
      </c>
      <c r="U113" s="215">
        <f t="shared" si="16"/>
        <v>0</v>
      </c>
      <c r="V113" s="215">
        <f t="shared" si="17"/>
        <v>0</v>
      </c>
      <c r="W113" s="215">
        <f t="shared" si="18"/>
        <v>0</v>
      </c>
      <c r="X113" s="15"/>
      <c r="Y113" s="61" t="s">
        <v>240</v>
      </c>
      <c r="Z113" s="62"/>
      <c r="AA113" s="63" t="s">
        <v>168</v>
      </c>
      <c r="AB113" s="64"/>
      <c r="AC113" s="65" t="s">
        <v>164</v>
      </c>
      <c r="AD113" s="37">
        <v>2</v>
      </c>
      <c r="AF113" s="12" t="s">
        <v>240</v>
      </c>
      <c r="AG113" s="10" t="s">
        <v>169</v>
      </c>
      <c r="AH113" s="9"/>
      <c r="AI113" s="34" t="s">
        <v>164</v>
      </c>
      <c r="AJ113" s="37">
        <v>2</v>
      </c>
      <c r="AK113" s="14">
        <v>1500</v>
      </c>
      <c r="AL113" s="28"/>
      <c r="AM113" s="28"/>
      <c r="AN113" s="33"/>
      <c r="AO113" s="11"/>
      <c r="AP113" s="67"/>
      <c r="AQ113" s="68"/>
      <c r="AR113" s="68"/>
      <c r="AS113" s="68"/>
      <c r="AT113" s="14"/>
      <c r="AU113" s="28"/>
      <c r="AV113" s="11"/>
      <c r="AW113" s="11"/>
      <c r="AX113" s="16"/>
      <c r="AY113" s="16"/>
      <c r="AZ113" s="16"/>
      <c r="BA113" s="16"/>
      <c r="BB113" s="16"/>
      <c r="BC113" s="16"/>
      <c r="BD113" s="16"/>
      <c r="BE113" s="16"/>
      <c r="BF113" s="14"/>
      <c r="BG113" s="11"/>
      <c r="BH113" s="11"/>
    </row>
    <row r="114" spans="1:60" ht="30" customHeight="1" x14ac:dyDescent="0.75">
      <c r="A114" s="35" t="s">
        <v>240</v>
      </c>
      <c r="B114" s="52"/>
      <c r="C114" s="146" t="s">
        <v>973</v>
      </c>
      <c r="D114" s="9"/>
      <c r="E114" s="34" t="s">
        <v>164</v>
      </c>
      <c r="F114" s="36">
        <v>1</v>
      </c>
      <c r="G114" s="49"/>
      <c r="H114" s="29"/>
      <c r="I114" s="215">
        <f t="shared" si="10"/>
        <v>0</v>
      </c>
      <c r="J114" s="234"/>
      <c r="K114" s="215">
        <f t="shared" si="11"/>
        <v>0</v>
      </c>
      <c r="L114" s="58"/>
      <c r="M114" s="215">
        <f t="shared" si="12"/>
        <v>0</v>
      </c>
      <c r="N114" s="59"/>
      <c r="O114" s="215">
        <f t="shared" si="13"/>
        <v>0</v>
      </c>
      <c r="P114" s="27"/>
      <c r="Q114" s="215">
        <f t="shared" si="14"/>
        <v>0</v>
      </c>
      <c r="R114" s="26"/>
      <c r="S114" s="724"/>
      <c r="T114" s="215">
        <f t="shared" si="15"/>
        <v>0</v>
      </c>
      <c r="U114" s="215">
        <f t="shared" si="16"/>
        <v>0</v>
      </c>
      <c r="V114" s="215">
        <f t="shared" si="17"/>
        <v>0</v>
      </c>
      <c r="W114" s="215">
        <f t="shared" si="18"/>
        <v>0</v>
      </c>
      <c r="X114" s="15"/>
      <c r="Y114" s="61"/>
      <c r="Z114" s="62"/>
      <c r="AA114" s="63"/>
      <c r="AB114" s="64"/>
      <c r="AC114" s="65"/>
      <c r="AD114" s="37"/>
      <c r="AF114" s="12"/>
      <c r="AG114" s="10"/>
      <c r="AH114" s="9"/>
      <c r="AI114" s="34"/>
      <c r="AJ114" s="37"/>
      <c r="AK114" s="14"/>
      <c r="AL114" s="28"/>
      <c r="AM114" s="28"/>
      <c r="AN114" s="33"/>
      <c r="AO114" s="11"/>
      <c r="AP114" s="67"/>
      <c r="AQ114" s="68"/>
      <c r="AR114" s="68"/>
      <c r="AS114" s="68"/>
      <c r="AT114" s="14"/>
      <c r="AU114" s="28"/>
      <c r="AV114" s="11"/>
      <c r="AW114" s="11"/>
      <c r="AX114" s="16"/>
      <c r="AY114" s="16"/>
      <c r="AZ114" s="16"/>
      <c r="BA114" s="16"/>
      <c r="BB114" s="16"/>
      <c r="BC114" s="16"/>
      <c r="BD114" s="16"/>
      <c r="BE114" s="16"/>
      <c r="BF114" s="14"/>
      <c r="BG114" s="11"/>
      <c r="BH114" s="11"/>
    </row>
    <row r="115" spans="1:60" ht="30" customHeight="1" x14ac:dyDescent="0.75">
      <c r="A115" s="35" t="s">
        <v>241</v>
      </c>
      <c r="B115" s="52"/>
      <c r="C115" s="146" t="s">
        <v>957</v>
      </c>
      <c r="D115" s="9"/>
      <c r="E115" s="34" t="s">
        <v>164</v>
      </c>
      <c r="F115" s="36">
        <v>3</v>
      </c>
      <c r="G115" s="49"/>
      <c r="H115" s="29"/>
      <c r="I115" s="215">
        <f t="shared" si="10"/>
        <v>0</v>
      </c>
      <c r="J115" s="234"/>
      <c r="K115" s="215">
        <f t="shared" si="11"/>
        <v>0</v>
      </c>
      <c r="L115" s="58"/>
      <c r="M115" s="215">
        <f t="shared" si="12"/>
        <v>0</v>
      </c>
      <c r="N115" s="59"/>
      <c r="O115" s="215">
        <f t="shared" si="13"/>
        <v>0</v>
      </c>
      <c r="P115" s="27"/>
      <c r="Q115" s="215">
        <f t="shared" si="14"/>
        <v>0</v>
      </c>
      <c r="R115" s="26"/>
      <c r="S115" s="724"/>
      <c r="T115" s="215">
        <f t="shared" si="15"/>
        <v>0</v>
      </c>
      <c r="U115" s="215">
        <f t="shared" si="16"/>
        <v>0</v>
      </c>
      <c r="V115" s="215">
        <f t="shared" si="17"/>
        <v>0</v>
      </c>
      <c r="W115" s="215">
        <f t="shared" si="18"/>
        <v>0</v>
      </c>
      <c r="X115" s="15"/>
      <c r="Y115" s="61" t="s">
        <v>241</v>
      </c>
      <c r="Z115" s="62"/>
      <c r="AA115" s="63" t="s">
        <v>171</v>
      </c>
      <c r="AB115" s="64"/>
      <c r="AC115" s="65" t="s">
        <v>164</v>
      </c>
      <c r="AD115" s="37">
        <v>3</v>
      </c>
      <c r="AF115" s="12" t="s">
        <v>241</v>
      </c>
      <c r="AG115" s="10" t="s">
        <v>172</v>
      </c>
      <c r="AH115" s="9"/>
      <c r="AI115" s="34" t="s">
        <v>164</v>
      </c>
      <c r="AJ115" s="37">
        <v>3</v>
      </c>
      <c r="AK115" s="14">
        <v>600</v>
      </c>
      <c r="AL115" s="28"/>
      <c r="AM115" s="28"/>
      <c r="AN115" s="33"/>
      <c r="AO115" s="11"/>
      <c r="AP115" s="67"/>
      <c r="AQ115" s="68"/>
      <c r="AR115" s="68"/>
      <c r="AS115" s="68"/>
      <c r="AT115" s="14"/>
      <c r="AU115" s="28"/>
      <c r="AV115" s="11"/>
      <c r="AW115" s="11"/>
      <c r="AX115" s="16"/>
      <c r="AY115" s="16"/>
      <c r="AZ115" s="16"/>
      <c r="BA115" s="16"/>
      <c r="BB115" s="16"/>
      <c r="BC115" s="16"/>
      <c r="BD115" s="16"/>
      <c r="BE115" s="16"/>
      <c r="BF115" s="14"/>
      <c r="BG115" s="11"/>
      <c r="BH115" s="11"/>
    </row>
    <row r="116" spans="1:60" ht="30" customHeight="1" x14ac:dyDescent="0.75">
      <c r="A116" s="35" t="s">
        <v>242</v>
      </c>
      <c r="B116" s="52"/>
      <c r="C116" s="146" t="s">
        <v>1065</v>
      </c>
      <c r="D116" s="97"/>
      <c r="E116" s="105" t="s">
        <v>164</v>
      </c>
      <c r="F116" s="112">
        <v>3</v>
      </c>
      <c r="G116" s="49"/>
      <c r="H116" s="29"/>
      <c r="I116" s="215">
        <f t="shared" si="10"/>
        <v>0</v>
      </c>
      <c r="J116" s="234"/>
      <c r="K116" s="215">
        <f t="shared" si="11"/>
        <v>0</v>
      </c>
      <c r="L116" s="58"/>
      <c r="M116" s="215">
        <f t="shared" si="12"/>
        <v>0</v>
      </c>
      <c r="N116" s="59"/>
      <c r="O116" s="215">
        <f t="shared" si="13"/>
        <v>0</v>
      </c>
      <c r="P116" s="27"/>
      <c r="Q116" s="215">
        <f t="shared" si="14"/>
        <v>0</v>
      </c>
      <c r="R116" s="26"/>
      <c r="S116" s="724"/>
      <c r="T116" s="215">
        <f t="shared" si="15"/>
        <v>0</v>
      </c>
      <c r="U116" s="215">
        <f t="shared" si="16"/>
        <v>0</v>
      </c>
      <c r="V116" s="215">
        <f t="shared" si="17"/>
        <v>0</v>
      </c>
      <c r="W116" s="215">
        <f t="shared" si="18"/>
        <v>0</v>
      </c>
      <c r="X116" s="15"/>
      <c r="Y116" s="61"/>
      <c r="Z116" s="62"/>
      <c r="AA116" s="63"/>
      <c r="AB116" s="64"/>
      <c r="AC116" s="65"/>
      <c r="AD116" s="37"/>
      <c r="AF116" s="12"/>
      <c r="AG116" s="10"/>
      <c r="AH116" s="9"/>
      <c r="AI116" s="34"/>
      <c r="AJ116" s="37"/>
      <c r="AK116" s="14"/>
      <c r="AL116" s="28"/>
      <c r="AM116" s="28"/>
      <c r="AN116" s="33"/>
      <c r="AO116" s="11"/>
      <c r="AP116" s="67"/>
      <c r="AQ116" s="68"/>
      <c r="AR116" s="68"/>
      <c r="AS116" s="68"/>
      <c r="AT116" s="14"/>
      <c r="AU116" s="28"/>
      <c r="AV116" s="11"/>
      <c r="AW116" s="11"/>
      <c r="AX116" s="16"/>
      <c r="AY116" s="16"/>
      <c r="AZ116" s="16"/>
      <c r="BA116" s="16"/>
      <c r="BB116" s="16"/>
      <c r="BC116" s="16"/>
      <c r="BD116" s="16"/>
      <c r="BE116" s="16"/>
      <c r="BF116" s="14"/>
      <c r="BG116" s="11"/>
      <c r="BH116" s="11"/>
    </row>
    <row r="117" spans="1:60" ht="30" customHeight="1" x14ac:dyDescent="0.75">
      <c r="A117" s="35" t="s">
        <v>243</v>
      </c>
      <c r="B117" s="52"/>
      <c r="C117" s="146" t="s">
        <v>180</v>
      </c>
      <c r="D117" s="9"/>
      <c r="E117" s="34" t="s">
        <v>164</v>
      </c>
      <c r="F117" s="36">
        <v>3</v>
      </c>
      <c r="G117" s="49"/>
      <c r="H117" s="29"/>
      <c r="I117" s="215">
        <f t="shared" si="10"/>
        <v>0</v>
      </c>
      <c r="J117" s="234"/>
      <c r="K117" s="215">
        <f t="shared" si="11"/>
        <v>0</v>
      </c>
      <c r="L117" s="58"/>
      <c r="M117" s="215">
        <f t="shared" si="12"/>
        <v>0</v>
      </c>
      <c r="N117" s="59"/>
      <c r="O117" s="215">
        <f t="shared" si="13"/>
        <v>0</v>
      </c>
      <c r="P117" s="27"/>
      <c r="Q117" s="215">
        <f t="shared" si="14"/>
        <v>0</v>
      </c>
      <c r="R117" s="26"/>
      <c r="S117" s="724"/>
      <c r="T117" s="215">
        <f t="shared" si="15"/>
        <v>0</v>
      </c>
      <c r="U117" s="215">
        <f t="shared" si="16"/>
        <v>0</v>
      </c>
      <c r="V117" s="215">
        <f t="shared" si="17"/>
        <v>0</v>
      </c>
      <c r="W117" s="215">
        <f t="shared" si="18"/>
        <v>0</v>
      </c>
      <c r="X117" s="15"/>
      <c r="Y117" s="61" t="s">
        <v>244</v>
      </c>
      <c r="Z117" s="62"/>
      <c r="AA117" s="63" t="s">
        <v>185</v>
      </c>
      <c r="AB117" s="64"/>
      <c r="AC117" s="65" t="s">
        <v>886</v>
      </c>
      <c r="AD117" s="37">
        <v>1</v>
      </c>
      <c r="AF117" s="12" t="s">
        <v>244</v>
      </c>
      <c r="AG117" s="10" t="s">
        <v>186</v>
      </c>
      <c r="AH117" s="9"/>
      <c r="AI117" s="34" t="s">
        <v>886</v>
      </c>
      <c r="AJ117" s="37">
        <v>1</v>
      </c>
      <c r="AK117" s="14">
        <v>1200</v>
      </c>
      <c r="AL117" s="28"/>
      <c r="AM117" s="28"/>
      <c r="AN117" s="33"/>
      <c r="AO117" s="11"/>
      <c r="AP117" s="67"/>
      <c r="AQ117" s="68"/>
      <c r="AR117" s="68"/>
      <c r="AS117" s="68"/>
      <c r="AT117" s="14"/>
      <c r="AU117" s="28"/>
      <c r="AV117" s="11"/>
      <c r="AW117" s="11"/>
      <c r="AX117" s="16"/>
      <c r="AY117" s="16"/>
      <c r="AZ117" s="16"/>
      <c r="BA117" s="16"/>
      <c r="BB117" s="16"/>
      <c r="BC117" s="16"/>
      <c r="BD117" s="16"/>
      <c r="BE117" s="16"/>
      <c r="BF117" s="14"/>
      <c r="BG117" s="11"/>
      <c r="BH117" s="11"/>
    </row>
    <row r="118" spans="1:60" ht="30" customHeight="1" x14ac:dyDescent="0.75">
      <c r="A118" s="35" t="s">
        <v>244</v>
      </c>
      <c r="B118" s="52"/>
      <c r="C118" s="146" t="s">
        <v>960</v>
      </c>
      <c r="D118" s="9"/>
      <c r="E118" s="34" t="s">
        <v>886</v>
      </c>
      <c r="F118" s="36">
        <v>1</v>
      </c>
      <c r="G118" s="49"/>
      <c r="H118" s="29"/>
      <c r="I118" s="215">
        <f t="shared" si="10"/>
        <v>0</v>
      </c>
      <c r="J118" s="234"/>
      <c r="K118" s="215">
        <f t="shared" si="11"/>
        <v>0</v>
      </c>
      <c r="L118" s="58"/>
      <c r="M118" s="215">
        <f t="shared" si="12"/>
        <v>0</v>
      </c>
      <c r="N118" s="59"/>
      <c r="O118" s="215">
        <f t="shared" si="13"/>
        <v>0</v>
      </c>
      <c r="P118" s="27"/>
      <c r="Q118" s="215">
        <f t="shared" si="14"/>
        <v>0</v>
      </c>
      <c r="R118" s="26"/>
      <c r="S118" s="724"/>
      <c r="T118" s="215">
        <f t="shared" si="15"/>
        <v>0</v>
      </c>
      <c r="U118" s="215">
        <f t="shared" si="16"/>
        <v>0</v>
      </c>
      <c r="V118" s="215">
        <f t="shared" si="17"/>
        <v>0</v>
      </c>
      <c r="W118" s="215">
        <f t="shared" si="18"/>
        <v>0</v>
      </c>
      <c r="X118" s="15"/>
      <c r="Y118" s="61" t="s">
        <v>245</v>
      </c>
      <c r="Z118" s="62"/>
      <c r="AA118" s="63" t="s">
        <v>188</v>
      </c>
      <c r="AB118" s="64"/>
      <c r="AC118" s="65" t="s">
        <v>886</v>
      </c>
      <c r="AD118" s="37">
        <v>1</v>
      </c>
      <c r="AF118" s="12" t="s">
        <v>245</v>
      </c>
      <c r="AG118" s="10" t="s">
        <v>189</v>
      </c>
      <c r="AH118" s="9"/>
      <c r="AI118" s="34" t="s">
        <v>886</v>
      </c>
      <c r="AJ118" s="37">
        <v>1</v>
      </c>
      <c r="AK118" s="14">
        <v>350</v>
      </c>
      <c r="AL118" s="28"/>
      <c r="AM118" s="28"/>
      <c r="AN118" s="33"/>
      <c r="AO118" s="11"/>
      <c r="AP118" s="67"/>
      <c r="AQ118" s="68"/>
      <c r="AR118" s="68"/>
      <c r="AS118" s="68"/>
      <c r="AT118" s="14"/>
      <c r="AU118" s="28"/>
      <c r="AV118" s="11"/>
      <c r="AW118" s="11"/>
      <c r="AX118" s="16"/>
      <c r="AY118" s="16"/>
      <c r="AZ118" s="16"/>
      <c r="BA118" s="16"/>
      <c r="BB118" s="16"/>
      <c r="BC118" s="16"/>
      <c r="BD118" s="16"/>
      <c r="BE118" s="16"/>
      <c r="BF118" s="14"/>
      <c r="BG118" s="11"/>
      <c r="BH118" s="11"/>
    </row>
    <row r="119" spans="1:60" ht="30" customHeight="1" x14ac:dyDescent="0.75">
      <c r="A119" s="35" t="s">
        <v>245</v>
      </c>
      <c r="B119" s="52"/>
      <c r="C119" s="146" t="s">
        <v>974</v>
      </c>
      <c r="D119" s="9"/>
      <c r="E119" s="34" t="s">
        <v>886</v>
      </c>
      <c r="F119" s="36">
        <v>1</v>
      </c>
      <c r="G119" s="49"/>
      <c r="H119" s="29"/>
      <c r="I119" s="215">
        <f t="shared" si="10"/>
        <v>0</v>
      </c>
      <c r="J119" s="234"/>
      <c r="K119" s="215">
        <f t="shared" si="11"/>
        <v>0</v>
      </c>
      <c r="L119" s="58"/>
      <c r="M119" s="215">
        <f t="shared" si="12"/>
        <v>0</v>
      </c>
      <c r="N119" s="59"/>
      <c r="O119" s="215">
        <f t="shared" si="13"/>
        <v>0</v>
      </c>
      <c r="P119" s="27"/>
      <c r="Q119" s="215">
        <f t="shared" si="14"/>
        <v>0</v>
      </c>
      <c r="R119" s="29"/>
      <c r="S119" s="724"/>
      <c r="T119" s="215">
        <f t="shared" si="15"/>
        <v>0</v>
      </c>
      <c r="U119" s="215">
        <f t="shared" si="16"/>
        <v>0</v>
      </c>
      <c r="V119" s="215">
        <f t="shared" si="17"/>
        <v>0</v>
      </c>
      <c r="W119" s="215">
        <f t="shared" si="18"/>
        <v>0</v>
      </c>
      <c r="X119" s="15"/>
      <c r="Y119" s="61"/>
      <c r="Z119" s="62"/>
      <c r="AA119" s="63"/>
      <c r="AB119" s="64"/>
      <c r="AC119" s="65"/>
      <c r="AD119" s="37"/>
      <c r="AF119" s="12"/>
      <c r="AG119" s="10"/>
      <c r="AH119" s="9"/>
      <c r="AI119" s="34"/>
      <c r="AJ119" s="37"/>
      <c r="AK119" s="14"/>
      <c r="AL119" s="28"/>
      <c r="AM119" s="28"/>
      <c r="AN119" s="33"/>
      <c r="AO119" s="11"/>
      <c r="AP119" s="67"/>
      <c r="AQ119" s="68"/>
      <c r="AR119" s="68"/>
      <c r="AS119" s="68"/>
      <c r="AT119" s="14"/>
      <c r="AU119" s="28"/>
      <c r="AV119" s="11"/>
      <c r="AW119" s="11"/>
      <c r="AX119" s="16"/>
      <c r="AY119" s="16"/>
      <c r="AZ119" s="16"/>
      <c r="BA119" s="16"/>
      <c r="BB119" s="16"/>
      <c r="BC119" s="16"/>
      <c r="BD119" s="16"/>
      <c r="BE119" s="16"/>
      <c r="BF119" s="14"/>
      <c r="BG119" s="11"/>
      <c r="BH119" s="11"/>
    </row>
    <row r="120" spans="1:60" ht="30" customHeight="1" x14ac:dyDescent="0.75">
      <c r="A120" s="35" t="s">
        <v>246</v>
      </c>
      <c r="B120" s="52"/>
      <c r="C120" s="146" t="s">
        <v>191</v>
      </c>
      <c r="D120" s="9"/>
      <c r="E120" s="34" t="s">
        <v>886</v>
      </c>
      <c r="F120" s="36">
        <v>1</v>
      </c>
      <c r="G120" s="49"/>
      <c r="H120" s="29"/>
      <c r="I120" s="215">
        <f t="shared" si="10"/>
        <v>0</v>
      </c>
      <c r="J120" s="234"/>
      <c r="K120" s="215">
        <f t="shared" si="11"/>
        <v>0</v>
      </c>
      <c r="L120" s="58"/>
      <c r="M120" s="215">
        <f t="shared" si="12"/>
        <v>0</v>
      </c>
      <c r="N120" s="59"/>
      <c r="O120" s="215">
        <f t="shared" si="13"/>
        <v>0</v>
      </c>
      <c r="P120" s="27"/>
      <c r="Q120" s="215">
        <f t="shared" si="14"/>
        <v>0</v>
      </c>
      <c r="R120" s="29"/>
      <c r="S120" s="724"/>
      <c r="T120" s="215">
        <f t="shared" si="15"/>
        <v>0</v>
      </c>
      <c r="U120" s="215">
        <f t="shared" si="16"/>
        <v>0</v>
      </c>
      <c r="V120" s="215">
        <f t="shared" si="17"/>
        <v>0</v>
      </c>
      <c r="W120" s="215">
        <f t="shared" si="18"/>
        <v>0</v>
      </c>
      <c r="X120" s="15"/>
      <c r="Y120" s="61"/>
      <c r="Z120" s="62"/>
      <c r="AA120" s="63"/>
      <c r="AB120" s="64"/>
      <c r="AC120" s="65"/>
      <c r="AD120" s="37"/>
      <c r="AF120" s="12"/>
      <c r="AG120" s="10"/>
      <c r="AH120" s="9"/>
      <c r="AI120" s="34"/>
      <c r="AJ120" s="37"/>
      <c r="AK120" s="14"/>
      <c r="AL120" s="28"/>
      <c r="AM120" s="28"/>
      <c r="AN120" s="33"/>
      <c r="AO120" s="11"/>
      <c r="AP120" s="67"/>
      <c r="AQ120" s="68"/>
      <c r="AR120" s="68"/>
      <c r="AS120" s="68"/>
      <c r="AT120" s="14"/>
      <c r="AU120" s="28"/>
      <c r="AV120" s="11"/>
      <c r="AW120" s="11"/>
      <c r="AX120" s="16"/>
      <c r="AY120" s="16"/>
      <c r="AZ120" s="16"/>
      <c r="BA120" s="16"/>
      <c r="BB120" s="16"/>
      <c r="BC120" s="16"/>
      <c r="BD120" s="16"/>
      <c r="BE120" s="16"/>
      <c r="BF120" s="14"/>
      <c r="BG120" s="11"/>
      <c r="BH120" s="11"/>
    </row>
    <row r="121" spans="1:60" ht="30" customHeight="1" x14ac:dyDescent="0.75">
      <c r="A121" s="35" t="s">
        <v>247</v>
      </c>
      <c r="B121" s="52"/>
      <c r="C121" s="146" t="s">
        <v>194</v>
      </c>
      <c r="D121" s="9"/>
      <c r="E121" s="34" t="s">
        <v>886</v>
      </c>
      <c r="F121" s="36">
        <v>1</v>
      </c>
      <c r="G121" s="49"/>
      <c r="H121" s="29"/>
      <c r="I121" s="215">
        <f t="shared" si="10"/>
        <v>0</v>
      </c>
      <c r="J121" s="234"/>
      <c r="K121" s="215">
        <f t="shared" si="11"/>
        <v>0</v>
      </c>
      <c r="L121" s="58"/>
      <c r="M121" s="215">
        <f t="shared" si="12"/>
        <v>0</v>
      </c>
      <c r="N121" s="59"/>
      <c r="O121" s="215">
        <f t="shared" si="13"/>
        <v>0</v>
      </c>
      <c r="P121" s="27"/>
      <c r="Q121" s="215">
        <f t="shared" si="14"/>
        <v>0</v>
      </c>
      <c r="R121" s="29"/>
      <c r="S121" s="724"/>
      <c r="T121" s="215">
        <f t="shared" si="15"/>
        <v>0</v>
      </c>
      <c r="U121" s="215">
        <f t="shared" si="16"/>
        <v>0</v>
      </c>
      <c r="V121" s="215">
        <f t="shared" si="17"/>
        <v>0</v>
      </c>
      <c r="W121" s="215">
        <f t="shared" si="18"/>
        <v>0</v>
      </c>
      <c r="X121" s="15"/>
      <c r="Y121" s="61"/>
      <c r="Z121" s="62"/>
      <c r="AA121" s="63"/>
      <c r="AB121" s="64"/>
      <c r="AC121" s="65"/>
      <c r="AD121" s="37"/>
      <c r="AF121" s="12"/>
      <c r="AG121" s="10"/>
      <c r="AH121" s="9"/>
      <c r="AI121" s="34"/>
      <c r="AJ121" s="37"/>
      <c r="AK121" s="14"/>
      <c r="AL121" s="28"/>
      <c r="AM121" s="28"/>
      <c r="AN121" s="33"/>
      <c r="AO121" s="11"/>
      <c r="AP121" s="67"/>
      <c r="AQ121" s="68"/>
      <c r="AR121" s="68"/>
      <c r="AS121" s="68"/>
      <c r="AT121" s="14"/>
      <c r="AU121" s="28"/>
      <c r="AV121" s="11"/>
      <c r="AW121" s="11"/>
      <c r="AX121" s="16"/>
      <c r="AY121" s="16"/>
      <c r="AZ121" s="16"/>
      <c r="BA121" s="16"/>
      <c r="BB121" s="16"/>
      <c r="BC121" s="16"/>
      <c r="BD121" s="16"/>
      <c r="BE121" s="16"/>
      <c r="BF121" s="14"/>
      <c r="BG121" s="11"/>
      <c r="BH121" s="11"/>
    </row>
    <row r="122" spans="1:60" ht="30" customHeight="1" x14ac:dyDescent="0.75">
      <c r="A122" s="35" t="s">
        <v>577</v>
      </c>
      <c r="B122" s="52"/>
      <c r="C122" s="146" t="s">
        <v>613</v>
      </c>
      <c r="D122" s="9"/>
      <c r="E122" s="34" t="s">
        <v>164</v>
      </c>
      <c r="F122" s="36">
        <v>1</v>
      </c>
      <c r="G122" s="49"/>
      <c r="H122" s="29"/>
      <c r="I122" s="215">
        <f t="shared" si="10"/>
        <v>0</v>
      </c>
      <c r="J122" s="234"/>
      <c r="K122" s="215">
        <f t="shared" si="11"/>
        <v>0</v>
      </c>
      <c r="L122" s="58"/>
      <c r="M122" s="215">
        <f t="shared" si="12"/>
        <v>0</v>
      </c>
      <c r="N122" s="59"/>
      <c r="O122" s="215">
        <f t="shared" si="13"/>
        <v>0</v>
      </c>
      <c r="P122" s="27"/>
      <c r="Q122" s="215">
        <f t="shared" si="14"/>
        <v>0</v>
      </c>
      <c r="R122" s="29"/>
      <c r="S122" s="724"/>
      <c r="T122" s="215">
        <f t="shared" si="15"/>
        <v>0</v>
      </c>
      <c r="U122" s="215">
        <f t="shared" si="16"/>
        <v>0</v>
      </c>
      <c r="V122" s="215">
        <f t="shared" si="17"/>
        <v>0</v>
      </c>
      <c r="W122" s="215">
        <f t="shared" si="18"/>
        <v>0</v>
      </c>
      <c r="X122" s="15"/>
      <c r="Y122" s="61"/>
      <c r="Z122" s="62"/>
      <c r="AA122" s="63"/>
      <c r="AB122" s="64"/>
      <c r="AC122" s="65"/>
      <c r="AD122" s="37"/>
      <c r="AF122" s="12"/>
      <c r="AG122" s="10"/>
      <c r="AH122" s="9"/>
      <c r="AI122" s="34"/>
      <c r="AJ122" s="37"/>
      <c r="AK122" s="14"/>
      <c r="AL122" s="28"/>
      <c r="AM122" s="28"/>
      <c r="AN122" s="33"/>
      <c r="AO122" s="11"/>
      <c r="AP122" s="67"/>
      <c r="AQ122" s="68"/>
      <c r="AR122" s="68"/>
      <c r="AS122" s="68"/>
      <c r="AT122" s="14"/>
      <c r="AU122" s="28"/>
      <c r="AV122" s="11"/>
      <c r="AW122" s="11"/>
      <c r="AX122" s="16"/>
      <c r="AY122" s="16"/>
      <c r="AZ122" s="16"/>
      <c r="BA122" s="16"/>
      <c r="BB122" s="16"/>
      <c r="BC122" s="16"/>
      <c r="BD122" s="16"/>
      <c r="BE122" s="16"/>
      <c r="BF122" s="14"/>
      <c r="BG122" s="11"/>
      <c r="BH122" s="11"/>
    </row>
    <row r="123" spans="1:60" ht="30" customHeight="1" x14ac:dyDescent="0.75">
      <c r="A123" s="35" t="s">
        <v>578</v>
      </c>
      <c r="B123" s="52"/>
      <c r="C123" s="146" t="s">
        <v>975</v>
      </c>
      <c r="D123" s="9"/>
      <c r="E123" s="34" t="s">
        <v>164</v>
      </c>
      <c r="F123" s="36">
        <v>1</v>
      </c>
      <c r="G123" s="49"/>
      <c r="H123" s="29"/>
      <c r="I123" s="215">
        <f t="shared" si="10"/>
        <v>0</v>
      </c>
      <c r="J123" s="234"/>
      <c r="K123" s="215">
        <f t="shared" si="11"/>
        <v>0</v>
      </c>
      <c r="L123" s="58"/>
      <c r="M123" s="215">
        <f t="shared" si="12"/>
        <v>0</v>
      </c>
      <c r="N123" s="59"/>
      <c r="O123" s="215">
        <f t="shared" si="13"/>
        <v>0</v>
      </c>
      <c r="P123" s="27"/>
      <c r="Q123" s="215">
        <f t="shared" si="14"/>
        <v>0</v>
      </c>
      <c r="R123" s="29"/>
      <c r="S123" s="724"/>
      <c r="T123" s="215">
        <f t="shared" si="15"/>
        <v>0</v>
      </c>
      <c r="U123" s="215">
        <f t="shared" si="16"/>
        <v>0</v>
      </c>
      <c r="V123" s="215">
        <f t="shared" si="17"/>
        <v>0</v>
      </c>
      <c r="W123" s="215">
        <f t="shared" si="18"/>
        <v>0</v>
      </c>
      <c r="X123" s="15"/>
      <c r="Y123" s="61"/>
      <c r="Z123" s="62"/>
      <c r="AA123" s="63"/>
      <c r="AB123" s="64"/>
      <c r="AC123" s="65"/>
      <c r="AD123" s="37"/>
      <c r="AF123" s="12"/>
      <c r="AG123" s="10"/>
      <c r="AH123" s="9"/>
      <c r="AI123" s="34"/>
      <c r="AJ123" s="37"/>
      <c r="AK123" s="14"/>
      <c r="AL123" s="28"/>
      <c r="AM123" s="28"/>
      <c r="AN123" s="33"/>
      <c r="AO123" s="11"/>
      <c r="AP123" s="67"/>
      <c r="AQ123" s="68"/>
      <c r="AR123" s="68"/>
      <c r="AS123" s="68"/>
      <c r="AT123" s="14"/>
      <c r="AU123" s="28"/>
      <c r="AV123" s="11"/>
      <c r="AW123" s="11"/>
      <c r="AX123" s="16"/>
      <c r="AY123" s="16"/>
      <c r="AZ123" s="16"/>
      <c r="BA123" s="16"/>
      <c r="BB123" s="16"/>
      <c r="BC123" s="16"/>
      <c r="BD123" s="16"/>
      <c r="BE123" s="16"/>
      <c r="BF123" s="14"/>
      <c r="BG123" s="11"/>
      <c r="BH123" s="11"/>
    </row>
    <row r="124" spans="1:60" ht="30" customHeight="1" x14ac:dyDescent="0.75">
      <c r="A124" s="35" t="s">
        <v>248</v>
      </c>
      <c r="B124" s="52"/>
      <c r="C124" s="274" t="s">
        <v>969</v>
      </c>
      <c r="D124" s="9"/>
      <c r="E124" s="34"/>
      <c r="F124" s="36"/>
      <c r="G124" s="58"/>
      <c r="H124" s="59"/>
      <c r="I124" s="215"/>
      <c r="J124" s="58"/>
      <c r="K124" s="215"/>
      <c r="L124" s="58"/>
      <c r="M124" s="215"/>
      <c r="N124" s="59"/>
      <c r="O124" s="215"/>
      <c r="P124" s="58"/>
      <c r="Q124" s="215"/>
      <c r="R124" s="59"/>
      <c r="S124" s="722"/>
      <c r="T124" s="215"/>
      <c r="U124" s="215"/>
      <c r="V124" s="215"/>
      <c r="W124" s="215"/>
      <c r="X124" s="15"/>
      <c r="Y124" s="61" t="s">
        <v>248</v>
      </c>
      <c r="Z124" s="62"/>
      <c r="AA124" s="154" t="s">
        <v>499</v>
      </c>
      <c r="AB124" s="64"/>
      <c r="AC124" s="65"/>
      <c r="AD124" s="37"/>
      <c r="AF124" s="12" t="s">
        <v>248</v>
      </c>
      <c r="AG124" s="171" t="s">
        <v>500</v>
      </c>
      <c r="AH124" s="9"/>
      <c r="AI124" s="34"/>
      <c r="AJ124" s="37"/>
      <c r="AK124" s="66"/>
      <c r="AL124" s="69"/>
      <c r="AM124" s="69"/>
      <c r="AN124" s="67"/>
      <c r="AO124" s="68"/>
      <c r="AP124" s="67"/>
      <c r="AQ124" s="68"/>
      <c r="AR124" s="68"/>
      <c r="AS124" s="68"/>
      <c r="AT124" s="66"/>
      <c r="AU124" s="69"/>
      <c r="AV124" s="68"/>
      <c r="AW124" s="68"/>
      <c r="AX124" s="16"/>
      <c r="AY124" s="16"/>
      <c r="AZ124" s="16"/>
      <c r="BA124" s="16"/>
      <c r="BB124" s="16"/>
      <c r="BC124" s="16"/>
      <c r="BD124" s="16"/>
      <c r="BE124" s="16"/>
      <c r="BF124" s="14"/>
      <c r="BG124" s="11"/>
      <c r="BH124" s="11"/>
    </row>
    <row r="125" spans="1:60" ht="30" customHeight="1" x14ac:dyDescent="0.75">
      <c r="A125" s="35" t="s">
        <v>250</v>
      </c>
      <c r="B125" s="52"/>
      <c r="C125" s="146" t="s">
        <v>972</v>
      </c>
      <c r="D125" s="53"/>
      <c r="E125" s="34" t="s">
        <v>164</v>
      </c>
      <c r="F125" s="36">
        <v>3</v>
      </c>
      <c r="G125" s="49"/>
      <c r="H125" s="29"/>
      <c r="I125" s="215">
        <f t="shared" si="10"/>
        <v>0</v>
      </c>
      <c r="J125" s="232"/>
      <c r="K125" s="215">
        <f t="shared" si="11"/>
        <v>0</v>
      </c>
      <c r="L125" s="58"/>
      <c r="M125" s="215">
        <f t="shared" si="12"/>
        <v>0</v>
      </c>
      <c r="N125" s="59"/>
      <c r="O125" s="215">
        <f t="shared" si="13"/>
        <v>0</v>
      </c>
      <c r="P125" s="27"/>
      <c r="Q125" s="215">
        <f t="shared" si="14"/>
        <v>0</v>
      </c>
      <c r="R125" s="26"/>
      <c r="S125" s="724"/>
      <c r="T125" s="215">
        <f t="shared" si="15"/>
        <v>0</v>
      </c>
      <c r="U125" s="215">
        <f t="shared" si="16"/>
        <v>0</v>
      </c>
      <c r="V125" s="215">
        <f t="shared" si="17"/>
        <v>0</v>
      </c>
      <c r="W125" s="215">
        <f t="shared" si="18"/>
        <v>0</v>
      </c>
      <c r="X125" s="15"/>
      <c r="Y125" s="61"/>
      <c r="Z125" s="62"/>
      <c r="AA125" s="63"/>
      <c r="AB125" s="64"/>
      <c r="AC125" s="65"/>
      <c r="AD125" s="37"/>
      <c r="AF125" s="12"/>
      <c r="AG125" s="10"/>
      <c r="AH125" s="9"/>
      <c r="AI125" s="34"/>
      <c r="AJ125" s="37"/>
      <c r="AK125" s="14"/>
      <c r="AL125" s="28"/>
      <c r="AM125" s="28"/>
      <c r="AN125" s="33"/>
      <c r="AO125" s="11"/>
      <c r="AP125" s="67"/>
      <c r="AQ125" s="68"/>
      <c r="AR125" s="68"/>
      <c r="AS125" s="68"/>
      <c r="AT125" s="14"/>
      <c r="AU125" s="28"/>
      <c r="AV125" s="11"/>
      <c r="AW125" s="11"/>
      <c r="AX125" s="16"/>
      <c r="AY125" s="16"/>
      <c r="AZ125" s="16"/>
      <c r="BA125" s="16"/>
      <c r="BB125" s="16"/>
      <c r="BC125" s="16"/>
      <c r="BD125" s="16"/>
      <c r="BE125" s="16"/>
      <c r="BF125" s="14"/>
      <c r="BG125" s="11"/>
      <c r="BH125" s="11"/>
    </row>
    <row r="126" spans="1:60" ht="30" customHeight="1" x14ac:dyDescent="0.75">
      <c r="A126" s="35" t="s">
        <v>251</v>
      </c>
      <c r="B126" s="52"/>
      <c r="C126" s="146" t="str">
        <f>C113</f>
        <v>Sectionneur pantographe monophasé 245 kV-2000A</v>
      </c>
      <c r="D126" s="53"/>
      <c r="E126" s="34" t="s">
        <v>164</v>
      </c>
      <c r="F126" s="36">
        <v>6</v>
      </c>
      <c r="G126" s="49"/>
      <c r="H126" s="29"/>
      <c r="I126" s="215">
        <f t="shared" si="10"/>
        <v>0</v>
      </c>
      <c r="J126" s="232"/>
      <c r="K126" s="215">
        <f t="shared" si="11"/>
        <v>0</v>
      </c>
      <c r="L126" s="58"/>
      <c r="M126" s="215">
        <f t="shared" si="12"/>
        <v>0</v>
      </c>
      <c r="N126" s="59"/>
      <c r="O126" s="215">
        <f t="shared" si="13"/>
        <v>0</v>
      </c>
      <c r="P126" s="27"/>
      <c r="Q126" s="215">
        <f t="shared" si="14"/>
        <v>0</v>
      </c>
      <c r="R126" s="26"/>
      <c r="S126" s="724"/>
      <c r="T126" s="215">
        <f t="shared" si="15"/>
        <v>0</v>
      </c>
      <c r="U126" s="215">
        <f t="shared" si="16"/>
        <v>0</v>
      </c>
      <c r="V126" s="215">
        <f t="shared" si="17"/>
        <v>0</v>
      </c>
      <c r="W126" s="215">
        <f t="shared" si="18"/>
        <v>0</v>
      </c>
      <c r="X126" s="15"/>
      <c r="Y126" s="61"/>
      <c r="Z126" s="62"/>
      <c r="AA126" s="63"/>
      <c r="AB126" s="64"/>
      <c r="AC126" s="65"/>
      <c r="AD126" s="37"/>
      <c r="AF126" s="12"/>
      <c r="AG126" s="10"/>
      <c r="AH126" s="9"/>
      <c r="AI126" s="34"/>
      <c r="AJ126" s="37"/>
      <c r="AK126" s="14"/>
      <c r="AL126" s="28"/>
      <c r="AM126" s="28"/>
      <c r="AN126" s="33"/>
      <c r="AO126" s="11"/>
      <c r="AP126" s="67"/>
      <c r="AQ126" s="68"/>
      <c r="AR126" s="68"/>
      <c r="AS126" s="68"/>
      <c r="AT126" s="14"/>
      <c r="AU126" s="28"/>
      <c r="AV126" s="11"/>
      <c r="AW126" s="11"/>
      <c r="AX126" s="16"/>
      <c r="AY126" s="16"/>
      <c r="AZ126" s="16"/>
      <c r="BA126" s="16"/>
      <c r="BB126" s="16"/>
      <c r="BC126" s="16"/>
      <c r="BD126" s="16"/>
      <c r="BE126" s="16"/>
      <c r="BF126" s="14"/>
      <c r="BG126" s="11"/>
      <c r="BH126" s="11"/>
    </row>
    <row r="127" spans="1:60" ht="30" customHeight="1" x14ac:dyDescent="0.75">
      <c r="A127" s="35" t="s">
        <v>252</v>
      </c>
      <c r="B127" s="52"/>
      <c r="C127" s="146" t="s">
        <v>973</v>
      </c>
      <c r="D127" s="9"/>
      <c r="E127" s="34" t="s">
        <v>164</v>
      </c>
      <c r="F127" s="36">
        <v>1</v>
      </c>
      <c r="G127" s="49"/>
      <c r="H127" s="29"/>
      <c r="I127" s="215">
        <f t="shared" ref="I127:I189" si="19">F127*H127</f>
        <v>0</v>
      </c>
      <c r="J127" s="232"/>
      <c r="K127" s="215">
        <f t="shared" ref="K127:K189" si="20">F127*J127</f>
        <v>0</v>
      </c>
      <c r="L127" s="58"/>
      <c r="M127" s="215">
        <f t="shared" ref="M127:M189" si="21">F127*L127</f>
        <v>0</v>
      </c>
      <c r="N127" s="59"/>
      <c r="O127" s="215">
        <f t="shared" ref="O127:O189" si="22">F127*N127</f>
        <v>0</v>
      </c>
      <c r="P127" s="27"/>
      <c r="Q127" s="215">
        <f t="shared" ref="Q127:Q189" si="23">F127*P127</f>
        <v>0</v>
      </c>
      <c r="R127" s="26"/>
      <c r="S127" s="724"/>
      <c r="T127" s="215">
        <f t="shared" ref="T127:T189" si="24">F127*R127</f>
        <v>0</v>
      </c>
      <c r="U127" s="215">
        <f t="shared" ref="U127:U189" si="25">I127+M127+Q127</f>
        <v>0</v>
      </c>
      <c r="V127" s="215">
        <f t="shared" ref="V127:V189" si="26">+K127+O127+T127</f>
        <v>0</v>
      </c>
      <c r="W127" s="215">
        <f t="shared" ref="W127:W189" si="27">+U127*652.69+V127</f>
        <v>0</v>
      </c>
      <c r="X127" s="15"/>
      <c r="Y127" s="61"/>
      <c r="Z127" s="62"/>
      <c r="AA127" s="63"/>
      <c r="AB127" s="64"/>
      <c r="AC127" s="65"/>
      <c r="AD127" s="37"/>
      <c r="AF127" s="12"/>
      <c r="AG127" s="10"/>
      <c r="AH127" s="9"/>
      <c r="AI127" s="34"/>
      <c r="AJ127" s="37"/>
      <c r="AK127" s="14"/>
      <c r="AL127" s="28"/>
      <c r="AM127" s="28"/>
      <c r="AN127" s="33"/>
      <c r="AO127" s="11"/>
      <c r="AP127" s="67"/>
      <c r="AQ127" s="68"/>
      <c r="AR127" s="68"/>
      <c r="AS127" s="68"/>
      <c r="AT127" s="14"/>
      <c r="AU127" s="28"/>
      <c r="AV127" s="11"/>
      <c r="AW127" s="11"/>
      <c r="AX127" s="16"/>
      <c r="AY127" s="16"/>
      <c r="AZ127" s="16"/>
      <c r="BA127" s="16"/>
      <c r="BB127" s="16"/>
      <c r="BC127" s="16"/>
      <c r="BD127" s="16"/>
      <c r="BE127" s="16"/>
      <c r="BF127" s="14"/>
      <c r="BG127" s="11"/>
      <c r="BH127" s="11"/>
    </row>
    <row r="128" spans="1:60" ht="30" customHeight="1" x14ac:dyDescent="0.75">
      <c r="A128" s="35" t="s">
        <v>255</v>
      </c>
      <c r="B128" s="52"/>
      <c r="C128" s="146" t="s">
        <v>957</v>
      </c>
      <c r="D128" s="53"/>
      <c r="E128" s="34" t="s">
        <v>164</v>
      </c>
      <c r="F128" s="36">
        <v>3</v>
      </c>
      <c r="G128" s="49"/>
      <c r="H128" s="29"/>
      <c r="I128" s="215">
        <f t="shared" si="19"/>
        <v>0</v>
      </c>
      <c r="J128" s="232"/>
      <c r="K128" s="215">
        <f t="shared" si="20"/>
        <v>0</v>
      </c>
      <c r="L128" s="58"/>
      <c r="M128" s="215">
        <f t="shared" si="21"/>
        <v>0</v>
      </c>
      <c r="N128" s="59"/>
      <c r="O128" s="215">
        <f t="shared" si="22"/>
        <v>0</v>
      </c>
      <c r="P128" s="27"/>
      <c r="Q128" s="215">
        <f t="shared" si="23"/>
        <v>0</v>
      </c>
      <c r="R128" s="26"/>
      <c r="S128" s="724"/>
      <c r="T128" s="215">
        <f t="shared" si="24"/>
        <v>0</v>
      </c>
      <c r="U128" s="215">
        <f t="shared" si="25"/>
        <v>0</v>
      </c>
      <c r="V128" s="215">
        <f t="shared" si="26"/>
        <v>0</v>
      </c>
      <c r="W128" s="215">
        <f t="shared" si="27"/>
        <v>0</v>
      </c>
      <c r="X128" s="15"/>
      <c r="Y128" s="61"/>
      <c r="Z128" s="62"/>
      <c r="AA128" s="63"/>
      <c r="AB128" s="64"/>
      <c r="AC128" s="65"/>
      <c r="AD128" s="37"/>
      <c r="AF128" s="12"/>
      <c r="AG128" s="10"/>
      <c r="AH128" s="9"/>
      <c r="AI128" s="34"/>
      <c r="AJ128" s="37"/>
      <c r="AK128" s="14"/>
      <c r="AL128" s="28"/>
      <c r="AM128" s="28"/>
      <c r="AN128" s="33"/>
      <c r="AO128" s="11"/>
      <c r="AP128" s="67"/>
      <c r="AQ128" s="68"/>
      <c r="AR128" s="68"/>
      <c r="AS128" s="68"/>
      <c r="AT128" s="14"/>
      <c r="AU128" s="28"/>
      <c r="AV128" s="11"/>
      <c r="AW128" s="11"/>
      <c r="AX128" s="16"/>
      <c r="AY128" s="16"/>
      <c r="AZ128" s="16"/>
      <c r="BA128" s="16"/>
      <c r="BB128" s="16"/>
      <c r="BC128" s="16"/>
      <c r="BD128" s="16"/>
      <c r="BE128" s="16"/>
      <c r="BF128" s="14"/>
      <c r="BG128" s="11"/>
      <c r="BH128" s="11"/>
    </row>
    <row r="129" spans="1:60" ht="30" customHeight="1" x14ac:dyDescent="0.75">
      <c r="A129" s="35" t="s">
        <v>258</v>
      </c>
      <c r="B129" s="52"/>
      <c r="C129" s="146" t="s">
        <v>1065</v>
      </c>
      <c r="D129" s="97"/>
      <c r="E129" s="105" t="s">
        <v>164</v>
      </c>
      <c r="F129" s="112">
        <v>3</v>
      </c>
      <c r="G129" s="49"/>
      <c r="H129" s="29"/>
      <c r="I129" s="215">
        <f t="shared" si="19"/>
        <v>0</v>
      </c>
      <c r="J129" s="232"/>
      <c r="K129" s="215">
        <f t="shared" si="20"/>
        <v>0</v>
      </c>
      <c r="L129" s="58"/>
      <c r="M129" s="215">
        <f t="shared" si="21"/>
        <v>0</v>
      </c>
      <c r="N129" s="59"/>
      <c r="O129" s="215">
        <f t="shared" si="22"/>
        <v>0</v>
      </c>
      <c r="P129" s="27"/>
      <c r="Q129" s="215">
        <f t="shared" si="23"/>
        <v>0</v>
      </c>
      <c r="R129" s="26"/>
      <c r="S129" s="724"/>
      <c r="T129" s="215">
        <f t="shared" si="24"/>
        <v>0</v>
      </c>
      <c r="U129" s="215">
        <f t="shared" si="25"/>
        <v>0</v>
      </c>
      <c r="V129" s="215">
        <f t="shared" si="26"/>
        <v>0</v>
      </c>
      <c r="W129" s="215">
        <f t="shared" si="27"/>
        <v>0</v>
      </c>
      <c r="X129" s="15"/>
      <c r="Y129" s="61"/>
      <c r="Z129" s="62"/>
      <c r="AA129" s="63"/>
      <c r="AB129" s="64"/>
      <c r="AC129" s="65"/>
      <c r="AD129" s="37"/>
      <c r="AF129" s="12"/>
      <c r="AG129" s="10"/>
      <c r="AH129" s="9"/>
      <c r="AI129" s="34"/>
      <c r="AJ129" s="37"/>
      <c r="AK129" s="14"/>
      <c r="AL129" s="28"/>
      <c r="AM129" s="28"/>
      <c r="AN129" s="33"/>
      <c r="AO129" s="11"/>
      <c r="AP129" s="67"/>
      <c r="AQ129" s="68"/>
      <c r="AR129" s="68"/>
      <c r="AS129" s="68"/>
      <c r="AT129" s="14"/>
      <c r="AU129" s="28"/>
      <c r="AV129" s="11"/>
      <c r="AW129" s="11"/>
      <c r="AX129" s="16"/>
      <c r="AY129" s="16"/>
      <c r="AZ129" s="16"/>
      <c r="BA129" s="16"/>
      <c r="BB129" s="16"/>
      <c r="BC129" s="16"/>
      <c r="BD129" s="16"/>
      <c r="BE129" s="16"/>
      <c r="BF129" s="14"/>
      <c r="BG129" s="11"/>
      <c r="BH129" s="11"/>
    </row>
    <row r="130" spans="1:60" ht="30" customHeight="1" x14ac:dyDescent="0.75">
      <c r="A130" s="35" t="s">
        <v>260</v>
      </c>
      <c r="B130" s="52"/>
      <c r="C130" s="146" t="s">
        <v>180</v>
      </c>
      <c r="D130" s="53"/>
      <c r="E130" s="34" t="s">
        <v>164</v>
      </c>
      <c r="F130" s="36">
        <v>3</v>
      </c>
      <c r="G130" s="49"/>
      <c r="H130" s="29"/>
      <c r="I130" s="215">
        <f t="shared" si="19"/>
        <v>0</v>
      </c>
      <c r="J130" s="232"/>
      <c r="K130" s="215">
        <f t="shared" si="20"/>
        <v>0</v>
      </c>
      <c r="L130" s="58"/>
      <c r="M130" s="215">
        <f t="shared" si="21"/>
        <v>0</v>
      </c>
      <c r="N130" s="59"/>
      <c r="O130" s="215">
        <f t="shared" si="22"/>
        <v>0</v>
      </c>
      <c r="P130" s="27"/>
      <c r="Q130" s="215">
        <f t="shared" si="23"/>
        <v>0</v>
      </c>
      <c r="R130" s="26"/>
      <c r="S130" s="724"/>
      <c r="T130" s="215">
        <f t="shared" si="24"/>
        <v>0</v>
      </c>
      <c r="U130" s="215">
        <f t="shared" si="25"/>
        <v>0</v>
      </c>
      <c r="V130" s="215">
        <f t="shared" si="26"/>
        <v>0</v>
      </c>
      <c r="W130" s="215">
        <f t="shared" si="27"/>
        <v>0</v>
      </c>
      <c r="X130" s="15"/>
      <c r="Y130" s="61"/>
      <c r="Z130" s="62"/>
      <c r="AA130" s="63"/>
      <c r="AB130" s="64"/>
      <c r="AC130" s="65"/>
      <c r="AD130" s="37"/>
      <c r="AF130" s="12"/>
      <c r="AG130" s="10"/>
      <c r="AH130" s="9"/>
      <c r="AI130" s="34"/>
      <c r="AJ130" s="37"/>
      <c r="AK130" s="14"/>
      <c r="AL130" s="28"/>
      <c r="AM130" s="28"/>
      <c r="AN130" s="33"/>
      <c r="AO130" s="11"/>
      <c r="AP130" s="67"/>
      <c r="AQ130" s="68"/>
      <c r="AR130" s="68"/>
      <c r="AS130" s="68"/>
      <c r="AT130" s="14"/>
      <c r="AU130" s="28"/>
      <c r="AV130" s="11"/>
      <c r="AW130" s="11"/>
      <c r="AX130" s="16"/>
      <c r="AY130" s="16"/>
      <c r="AZ130" s="16"/>
      <c r="BA130" s="16"/>
      <c r="BB130" s="16"/>
      <c r="BC130" s="16"/>
      <c r="BD130" s="16"/>
      <c r="BE130" s="16"/>
      <c r="BF130" s="14"/>
      <c r="BG130" s="11"/>
      <c r="BH130" s="11"/>
    </row>
    <row r="131" spans="1:60" ht="30" customHeight="1" x14ac:dyDescent="0.75">
      <c r="A131" s="35" t="s">
        <v>261</v>
      </c>
      <c r="B131" s="52"/>
      <c r="C131" s="146" t="s">
        <v>960</v>
      </c>
      <c r="D131" s="53"/>
      <c r="E131" s="34" t="s">
        <v>886</v>
      </c>
      <c r="F131" s="36">
        <v>1</v>
      </c>
      <c r="G131" s="49"/>
      <c r="H131" s="29"/>
      <c r="I131" s="215">
        <f t="shared" si="19"/>
        <v>0</v>
      </c>
      <c r="J131" s="232"/>
      <c r="K131" s="215">
        <f t="shared" si="20"/>
        <v>0</v>
      </c>
      <c r="L131" s="58"/>
      <c r="M131" s="215">
        <f t="shared" si="21"/>
        <v>0</v>
      </c>
      <c r="N131" s="59"/>
      <c r="O131" s="215">
        <f t="shared" si="22"/>
        <v>0</v>
      </c>
      <c r="P131" s="27"/>
      <c r="Q131" s="215">
        <f t="shared" si="23"/>
        <v>0</v>
      </c>
      <c r="R131" s="26"/>
      <c r="S131" s="724"/>
      <c r="T131" s="215">
        <f t="shared" si="24"/>
        <v>0</v>
      </c>
      <c r="U131" s="215">
        <f t="shared" si="25"/>
        <v>0</v>
      </c>
      <c r="V131" s="215">
        <f t="shared" si="26"/>
        <v>0</v>
      </c>
      <c r="W131" s="215">
        <f t="shared" si="27"/>
        <v>0</v>
      </c>
      <c r="X131" s="15"/>
      <c r="Y131" s="61"/>
      <c r="Z131" s="62"/>
      <c r="AA131" s="63"/>
      <c r="AB131" s="64"/>
      <c r="AC131" s="65"/>
      <c r="AD131" s="37"/>
      <c r="AF131" s="12"/>
      <c r="AG131" s="10"/>
      <c r="AH131" s="9"/>
      <c r="AI131" s="34"/>
      <c r="AJ131" s="37"/>
      <c r="AK131" s="14"/>
      <c r="AL131" s="28"/>
      <c r="AM131" s="28"/>
      <c r="AN131" s="33"/>
      <c r="AO131" s="11"/>
      <c r="AP131" s="67"/>
      <c r="AQ131" s="68"/>
      <c r="AR131" s="68"/>
      <c r="AS131" s="68"/>
      <c r="AT131" s="14"/>
      <c r="AU131" s="28"/>
      <c r="AV131" s="11"/>
      <c r="AW131" s="11"/>
      <c r="AX131" s="16"/>
      <c r="AY131" s="16"/>
      <c r="AZ131" s="16"/>
      <c r="BA131" s="16"/>
      <c r="BB131" s="16"/>
      <c r="BC131" s="16"/>
      <c r="BD131" s="16"/>
      <c r="BE131" s="16"/>
      <c r="BF131" s="14"/>
      <c r="BG131" s="11"/>
      <c r="BH131" s="11"/>
    </row>
    <row r="132" spans="1:60" ht="30" customHeight="1" x14ac:dyDescent="0.75">
      <c r="A132" s="35" t="s">
        <v>262</v>
      </c>
      <c r="B132" s="52"/>
      <c r="C132" s="146" t="s">
        <v>974</v>
      </c>
      <c r="D132" s="53"/>
      <c r="E132" s="34" t="s">
        <v>886</v>
      </c>
      <c r="F132" s="36">
        <v>1</v>
      </c>
      <c r="G132" s="49"/>
      <c r="H132" s="29"/>
      <c r="I132" s="215">
        <f t="shared" si="19"/>
        <v>0</v>
      </c>
      <c r="J132" s="232"/>
      <c r="K132" s="215">
        <f t="shared" si="20"/>
        <v>0</v>
      </c>
      <c r="L132" s="58"/>
      <c r="M132" s="215">
        <f t="shared" si="21"/>
        <v>0</v>
      </c>
      <c r="N132" s="59"/>
      <c r="O132" s="215">
        <f t="shared" si="22"/>
        <v>0</v>
      </c>
      <c r="P132" s="27"/>
      <c r="Q132" s="215">
        <f t="shared" si="23"/>
        <v>0</v>
      </c>
      <c r="R132" s="26"/>
      <c r="S132" s="724"/>
      <c r="T132" s="215">
        <f t="shared" si="24"/>
        <v>0</v>
      </c>
      <c r="U132" s="215">
        <f t="shared" si="25"/>
        <v>0</v>
      </c>
      <c r="V132" s="215">
        <f t="shared" si="26"/>
        <v>0</v>
      </c>
      <c r="W132" s="215">
        <f t="shared" si="27"/>
        <v>0</v>
      </c>
      <c r="X132" s="15"/>
      <c r="Y132" s="61"/>
      <c r="Z132" s="62"/>
      <c r="AA132" s="63"/>
      <c r="AB132" s="64"/>
      <c r="AC132" s="65"/>
      <c r="AD132" s="37"/>
      <c r="AF132" s="12"/>
      <c r="AG132" s="10"/>
      <c r="AH132" s="9"/>
      <c r="AI132" s="34"/>
      <c r="AJ132" s="37"/>
      <c r="AK132" s="14"/>
      <c r="AL132" s="28"/>
      <c r="AM132" s="28"/>
      <c r="AN132" s="33"/>
      <c r="AO132" s="11"/>
      <c r="AP132" s="67"/>
      <c r="AQ132" s="68"/>
      <c r="AR132" s="68"/>
      <c r="AS132" s="68"/>
      <c r="AT132" s="14"/>
      <c r="AU132" s="28"/>
      <c r="AV132" s="11"/>
      <c r="AW132" s="11"/>
      <c r="AX132" s="16"/>
      <c r="AY132" s="16"/>
      <c r="AZ132" s="16"/>
      <c r="BA132" s="16"/>
      <c r="BB132" s="16"/>
      <c r="BC132" s="16"/>
      <c r="BD132" s="16"/>
      <c r="BE132" s="16"/>
      <c r="BF132" s="14"/>
      <c r="BG132" s="11"/>
      <c r="BH132" s="11"/>
    </row>
    <row r="133" spans="1:60" ht="30" customHeight="1" x14ac:dyDescent="0.75">
      <c r="A133" s="35" t="s">
        <v>263</v>
      </c>
      <c r="B133" s="52"/>
      <c r="C133" s="146" t="s">
        <v>191</v>
      </c>
      <c r="D133" s="53"/>
      <c r="E133" s="34" t="s">
        <v>886</v>
      </c>
      <c r="F133" s="36">
        <v>1</v>
      </c>
      <c r="G133" s="49"/>
      <c r="H133" s="29"/>
      <c r="I133" s="215">
        <f t="shared" si="19"/>
        <v>0</v>
      </c>
      <c r="J133" s="232"/>
      <c r="K133" s="215">
        <f t="shared" si="20"/>
        <v>0</v>
      </c>
      <c r="L133" s="58"/>
      <c r="M133" s="215">
        <f t="shared" si="21"/>
        <v>0</v>
      </c>
      <c r="N133" s="59"/>
      <c r="O133" s="215">
        <f t="shared" si="22"/>
        <v>0</v>
      </c>
      <c r="P133" s="27"/>
      <c r="Q133" s="215">
        <f t="shared" si="23"/>
        <v>0</v>
      </c>
      <c r="R133" s="26"/>
      <c r="S133" s="724"/>
      <c r="T133" s="215">
        <f t="shared" si="24"/>
        <v>0</v>
      </c>
      <c r="U133" s="215">
        <f t="shared" si="25"/>
        <v>0</v>
      </c>
      <c r="V133" s="215">
        <f t="shared" si="26"/>
        <v>0</v>
      </c>
      <c r="W133" s="215">
        <f t="shared" si="27"/>
        <v>0</v>
      </c>
      <c r="X133" s="15"/>
      <c r="Y133" s="61"/>
      <c r="Z133" s="62"/>
      <c r="AA133" s="63"/>
      <c r="AB133" s="64"/>
      <c r="AC133" s="65"/>
      <c r="AD133" s="37"/>
      <c r="AF133" s="12"/>
      <c r="AG133" s="10"/>
      <c r="AH133" s="9"/>
      <c r="AI133" s="34"/>
      <c r="AJ133" s="37"/>
      <c r="AK133" s="14"/>
      <c r="AL133" s="28"/>
      <c r="AM133" s="28"/>
      <c r="AN133" s="33"/>
      <c r="AO133" s="11"/>
      <c r="AP133" s="67"/>
      <c r="AQ133" s="68"/>
      <c r="AR133" s="68"/>
      <c r="AS133" s="68"/>
      <c r="AT133" s="14"/>
      <c r="AU133" s="28"/>
      <c r="AV133" s="11"/>
      <c r="AW133" s="11"/>
      <c r="AX133" s="16"/>
      <c r="AY133" s="16"/>
      <c r="AZ133" s="16"/>
      <c r="BA133" s="16"/>
      <c r="BB133" s="16"/>
      <c r="BC133" s="16"/>
      <c r="BD133" s="16"/>
      <c r="BE133" s="16"/>
      <c r="BF133" s="14"/>
      <c r="BG133" s="11"/>
      <c r="BH133" s="11"/>
    </row>
    <row r="134" spans="1:60" ht="30" customHeight="1" x14ac:dyDescent="0.75">
      <c r="A134" s="35" t="s">
        <v>264</v>
      </c>
      <c r="B134" s="52"/>
      <c r="C134" s="146" t="s">
        <v>194</v>
      </c>
      <c r="D134" s="53"/>
      <c r="E134" s="34" t="s">
        <v>886</v>
      </c>
      <c r="F134" s="36">
        <v>1</v>
      </c>
      <c r="G134" s="49"/>
      <c r="H134" s="29"/>
      <c r="I134" s="215">
        <f t="shared" si="19"/>
        <v>0</v>
      </c>
      <c r="J134" s="232"/>
      <c r="K134" s="215">
        <f t="shared" si="20"/>
        <v>0</v>
      </c>
      <c r="L134" s="58"/>
      <c r="M134" s="215">
        <f t="shared" si="21"/>
        <v>0</v>
      </c>
      <c r="N134" s="59"/>
      <c r="O134" s="215">
        <f t="shared" si="22"/>
        <v>0</v>
      </c>
      <c r="P134" s="27"/>
      <c r="Q134" s="215">
        <f t="shared" si="23"/>
        <v>0</v>
      </c>
      <c r="R134" s="26"/>
      <c r="S134" s="724"/>
      <c r="T134" s="215">
        <f t="shared" si="24"/>
        <v>0</v>
      </c>
      <c r="U134" s="215">
        <f t="shared" si="25"/>
        <v>0</v>
      </c>
      <c r="V134" s="215">
        <f t="shared" si="26"/>
        <v>0</v>
      </c>
      <c r="W134" s="215">
        <f t="shared" si="27"/>
        <v>0</v>
      </c>
      <c r="X134" s="15"/>
      <c r="Y134" s="61"/>
      <c r="Z134" s="62"/>
      <c r="AA134" s="63"/>
      <c r="AB134" s="64"/>
      <c r="AC134" s="65"/>
      <c r="AD134" s="37"/>
      <c r="AF134" s="12"/>
      <c r="AG134" s="10"/>
      <c r="AH134" s="9"/>
      <c r="AI134" s="34"/>
      <c r="AJ134" s="37"/>
      <c r="AK134" s="14"/>
      <c r="AL134" s="28"/>
      <c r="AM134" s="28"/>
      <c r="AN134" s="33"/>
      <c r="AO134" s="11"/>
      <c r="AP134" s="67"/>
      <c r="AQ134" s="68"/>
      <c r="AR134" s="68"/>
      <c r="AS134" s="68"/>
      <c r="AT134" s="14"/>
      <c r="AU134" s="28"/>
      <c r="AV134" s="11"/>
      <c r="AW134" s="11"/>
      <c r="AX134" s="16"/>
      <c r="AY134" s="16"/>
      <c r="AZ134" s="16"/>
      <c r="BA134" s="16"/>
      <c r="BB134" s="16"/>
      <c r="BC134" s="16"/>
      <c r="BD134" s="16"/>
      <c r="BE134" s="16"/>
      <c r="BF134" s="14"/>
      <c r="BG134" s="11"/>
      <c r="BH134" s="11"/>
    </row>
    <row r="135" spans="1:60" ht="30" customHeight="1" x14ac:dyDescent="0.75">
      <c r="A135" s="35" t="s">
        <v>265</v>
      </c>
      <c r="B135" s="52"/>
      <c r="C135" s="146" t="s">
        <v>613</v>
      </c>
      <c r="D135" s="53"/>
      <c r="E135" s="34" t="s">
        <v>164</v>
      </c>
      <c r="F135" s="36">
        <v>1</v>
      </c>
      <c r="G135" s="49"/>
      <c r="H135" s="29"/>
      <c r="I135" s="215">
        <f t="shared" si="19"/>
        <v>0</v>
      </c>
      <c r="J135" s="232"/>
      <c r="K135" s="215">
        <f t="shared" si="20"/>
        <v>0</v>
      </c>
      <c r="L135" s="58"/>
      <c r="M135" s="215">
        <f t="shared" si="21"/>
        <v>0</v>
      </c>
      <c r="N135" s="59"/>
      <c r="O135" s="215">
        <f t="shared" si="22"/>
        <v>0</v>
      </c>
      <c r="P135" s="27"/>
      <c r="Q135" s="215">
        <f t="shared" si="23"/>
        <v>0</v>
      </c>
      <c r="R135" s="26"/>
      <c r="S135" s="724"/>
      <c r="T135" s="215">
        <f t="shared" si="24"/>
        <v>0</v>
      </c>
      <c r="U135" s="215">
        <f t="shared" si="25"/>
        <v>0</v>
      </c>
      <c r="V135" s="215">
        <f t="shared" si="26"/>
        <v>0</v>
      </c>
      <c r="W135" s="215">
        <f t="shared" si="27"/>
        <v>0</v>
      </c>
      <c r="X135" s="15"/>
      <c r="Y135" s="61"/>
      <c r="Z135" s="62"/>
      <c r="AA135" s="63"/>
      <c r="AB135" s="64"/>
      <c r="AC135" s="65"/>
      <c r="AD135" s="37"/>
      <c r="AF135" s="12"/>
      <c r="AG135" s="10"/>
      <c r="AH135" s="9"/>
      <c r="AI135" s="34"/>
      <c r="AJ135" s="37"/>
      <c r="AK135" s="14"/>
      <c r="AL135" s="28"/>
      <c r="AM135" s="28"/>
      <c r="AN135" s="33"/>
      <c r="AO135" s="11"/>
      <c r="AP135" s="67"/>
      <c r="AQ135" s="68"/>
      <c r="AR135" s="68"/>
      <c r="AS135" s="68"/>
      <c r="AT135" s="14"/>
      <c r="AU135" s="28"/>
      <c r="AV135" s="11"/>
      <c r="AW135" s="11"/>
      <c r="AX135" s="16"/>
      <c r="AY135" s="16"/>
      <c r="AZ135" s="16"/>
      <c r="BA135" s="16"/>
      <c r="BB135" s="16"/>
      <c r="BC135" s="16"/>
      <c r="BD135" s="16"/>
      <c r="BE135" s="16"/>
      <c r="BF135" s="14"/>
      <c r="BG135" s="11"/>
      <c r="BH135" s="11"/>
    </row>
    <row r="136" spans="1:60" ht="30" customHeight="1" x14ac:dyDescent="0.75">
      <c r="A136" s="35" t="s">
        <v>581</v>
      </c>
      <c r="B136" s="52"/>
      <c r="C136" s="146" t="s">
        <v>975</v>
      </c>
      <c r="D136" s="9"/>
      <c r="E136" s="34" t="s">
        <v>164</v>
      </c>
      <c r="F136" s="36">
        <v>1</v>
      </c>
      <c r="G136" s="49"/>
      <c r="H136" s="29"/>
      <c r="I136" s="215">
        <f t="shared" si="19"/>
        <v>0</v>
      </c>
      <c r="J136" s="232"/>
      <c r="K136" s="215">
        <f t="shared" si="20"/>
        <v>0</v>
      </c>
      <c r="L136" s="58"/>
      <c r="M136" s="215">
        <f t="shared" si="21"/>
        <v>0</v>
      </c>
      <c r="N136" s="59"/>
      <c r="O136" s="215">
        <f t="shared" si="22"/>
        <v>0</v>
      </c>
      <c r="P136" s="27"/>
      <c r="Q136" s="215">
        <f t="shared" si="23"/>
        <v>0</v>
      </c>
      <c r="R136" s="29"/>
      <c r="S136" s="724"/>
      <c r="T136" s="215">
        <f t="shared" si="24"/>
        <v>0</v>
      </c>
      <c r="U136" s="215">
        <f t="shared" si="25"/>
        <v>0</v>
      </c>
      <c r="V136" s="215">
        <f t="shared" si="26"/>
        <v>0</v>
      </c>
      <c r="W136" s="215">
        <f t="shared" si="27"/>
        <v>0</v>
      </c>
      <c r="X136" s="15"/>
      <c r="Y136" s="61"/>
      <c r="Z136" s="62"/>
      <c r="AA136" s="63"/>
      <c r="AB136" s="64"/>
      <c r="AC136" s="65"/>
      <c r="AD136" s="37"/>
      <c r="AF136" s="12"/>
      <c r="AG136" s="10"/>
      <c r="AH136" s="9"/>
      <c r="AI136" s="34"/>
      <c r="AJ136" s="37"/>
      <c r="AK136" s="14"/>
      <c r="AL136" s="28"/>
      <c r="AM136" s="28"/>
      <c r="AN136" s="33"/>
      <c r="AO136" s="11"/>
      <c r="AP136" s="67"/>
      <c r="AQ136" s="68"/>
      <c r="AR136" s="68"/>
      <c r="AS136" s="68"/>
      <c r="AT136" s="14"/>
      <c r="AU136" s="28"/>
      <c r="AV136" s="11"/>
      <c r="AW136" s="11"/>
      <c r="AX136" s="16"/>
      <c r="AY136" s="16"/>
      <c r="AZ136" s="16"/>
      <c r="BA136" s="16"/>
      <c r="BB136" s="16"/>
      <c r="BC136" s="16"/>
      <c r="BD136" s="16"/>
      <c r="BE136" s="16"/>
      <c r="BF136" s="14"/>
      <c r="BG136" s="11"/>
      <c r="BH136" s="11"/>
    </row>
    <row r="137" spans="1:60" ht="30" customHeight="1" x14ac:dyDescent="0.75">
      <c r="A137" s="342" t="s">
        <v>266</v>
      </c>
      <c r="B137" s="52"/>
      <c r="C137" s="274" t="s">
        <v>590</v>
      </c>
      <c r="D137" s="9"/>
      <c r="E137" s="34"/>
      <c r="F137" s="36"/>
      <c r="G137" s="49"/>
      <c r="H137" s="29"/>
      <c r="I137" s="215"/>
      <c r="J137" s="232"/>
      <c r="K137" s="215"/>
      <c r="L137" s="58"/>
      <c r="M137" s="215"/>
      <c r="N137" s="59"/>
      <c r="O137" s="215"/>
      <c r="P137" s="27"/>
      <c r="Q137" s="215"/>
      <c r="R137" s="29"/>
      <c r="S137" s="724"/>
      <c r="T137" s="215"/>
      <c r="U137" s="215"/>
      <c r="V137" s="215"/>
      <c r="W137" s="215"/>
      <c r="X137" s="15"/>
      <c r="Y137" s="61"/>
      <c r="Z137" s="62"/>
      <c r="AA137" s="63"/>
      <c r="AB137" s="64"/>
      <c r="AC137" s="65"/>
      <c r="AD137" s="37"/>
      <c r="AF137" s="12"/>
      <c r="AG137" s="10"/>
      <c r="AH137" s="9"/>
      <c r="AI137" s="34"/>
      <c r="AJ137" s="37"/>
      <c r="AK137" s="14"/>
      <c r="AL137" s="28"/>
      <c r="AM137" s="28"/>
      <c r="AN137" s="33"/>
      <c r="AO137" s="11"/>
      <c r="AP137" s="67"/>
      <c r="AQ137" s="68"/>
      <c r="AR137" s="68"/>
      <c r="AS137" s="68"/>
      <c r="AT137" s="14"/>
      <c r="AU137" s="28"/>
      <c r="AV137" s="11"/>
      <c r="AW137" s="11"/>
      <c r="AX137" s="16"/>
      <c r="AY137" s="16"/>
      <c r="AZ137" s="16"/>
      <c r="BA137" s="16"/>
      <c r="BB137" s="16"/>
      <c r="BC137" s="16"/>
      <c r="BD137" s="16"/>
      <c r="BE137" s="16"/>
      <c r="BF137" s="14"/>
      <c r="BG137" s="11"/>
      <c r="BH137" s="11"/>
    </row>
    <row r="138" spans="1:60" ht="30" customHeight="1" x14ac:dyDescent="0.75">
      <c r="A138" s="35" t="s">
        <v>269</v>
      </c>
      <c r="B138" s="52"/>
      <c r="C138" s="146" t="s">
        <v>972</v>
      </c>
      <c r="D138" s="53"/>
      <c r="E138" s="34" t="s">
        <v>164</v>
      </c>
      <c r="F138" s="36">
        <v>3</v>
      </c>
      <c r="G138" s="49"/>
      <c r="H138" s="29"/>
      <c r="I138" s="215">
        <f t="shared" si="19"/>
        <v>0</v>
      </c>
      <c r="J138" s="232"/>
      <c r="K138" s="215">
        <f t="shared" si="20"/>
        <v>0</v>
      </c>
      <c r="L138" s="58"/>
      <c r="M138" s="215">
        <f t="shared" si="21"/>
        <v>0</v>
      </c>
      <c r="N138" s="59"/>
      <c r="O138" s="215">
        <f t="shared" si="22"/>
        <v>0</v>
      </c>
      <c r="P138" s="27"/>
      <c r="Q138" s="215">
        <f t="shared" si="23"/>
        <v>0</v>
      </c>
      <c r="R138" s="29"/>
      <c r="S138" s="724"/>
      <c r="T138" s="215">
        <f t="shared" si="24"/>
        <v>0</v>
      </c>
      <c r="U138" s="215">
        <f t="shared" si="25"/>
        <v>0</v>
      </c>
      <c r="V138" s="215">
        <f t="shared" si="26"/>
        <v>0</v>
      </c>
      <c r="W138" s="215">
        <f t="shared" si="27"/>
        <v>0</v>
      </c>
      <c r="X138" s="15"/>
      <c r="Y138" s="61"/>
      <c r="Z138" s="62"/>
      <c r="AA138" s="63"/>
      <c r="AB138" s="64"/>
      <c r="AC138" s="65"/>
      <c r="AD138" s="37"/>
      <c r="AF138" s="12"/>
      <c r="AG138" s="10"/>
      <c r="AH138" s="9"/>
      <c r="AI138" s="34"/>
      <c r="AJ138" s="37"/>
      <c r="AK138" s="14"/>
      <c r="AL138" s="28"/>
      <c r="AM138" s="28"/>
      <c r="AN138" s="33"/>
      <c r="AO138" s="11"/>
      <c r="AP138" s="67"/>
      <c r="AQ138" s="68"/>
      <c r="AR138" s="68"/>
      <c r="AS138" s="68"/>
      <c r="AT138" s="14"/>
      <c r="AU138" s="28"/>
      <c r="AV138" s="11"/>
      <c r="AW138" s="11"/>
      <c r="AX138" s="16"/>
      <c r="AY138" s="16"/>
      <c r="AZ138" s="16"/>
      <c r="BA138" s="16"/>
      <c r="BB138" s="16"/>
      <c r="BC138" s="16"/>
      <c r="BD138" s="16"/>
      <c r="BE138" s="16"/>
      <c r="BF138" s="14"/>
      <c r="BG138" s="11"/>
      <c r="BH138" s="11"/>
    </row>
    <row r="139" spans="1:60" ht="30" customHeight="1" x14ac:dyDescent="0.75">
      <c r="A139" s="35" t="s">
        <v>501</v>
      </c>
      <c r="B139" s="52"/>
      <c r="C139" s="146" t="s">
        <v>956</v>
      </c>
      <c r="D139" s="53"/>
      <c r="E139" s="34" t="s">
        <v>164</v>
      </c>
      <c r="F139" s="36">
        <v>6</v>
      </c>
      <c r="G139" s="49"/>
      <c r="H139" s="29"/>
      <c r="I139" s="215">
        <f t="shared" si="19"/>
        <v>0</v>
      </c>
      <c r="J139" s="232"/>
      <c r="K139" s="215">
        <f t="shared" si="20"/>
        <v>0</v>
      </c>
      <c r="L139" s="58"/>
      <c r="M139" s="215">
        <f t="shared" si="21"/>
        <v>0</v>
      </c>
      <c r="N139" s="59"/>
      <c r="O139" s="215">
        <f t="shared" si="22"/>
        <v>0</v>
      </c>
      <c r="P139" s="27"/>
      <c r="Q139" s="215">
        <f t="shared" si="23"/>
        <v>0</v>
      </c>
      <c r="R139" s="29"/>
      <c r="S139" s="724"/>
      <c r="T139" s="215">
        <f t="shared" si="24"/>
        <v>0</v>
      </c>
      <c r="U139" s="215">
        <f t="shared" si="25"/>
        <v>0</v>
      </c>
      <c r="V139" s="215">
        <f t="shared" si="26"/>
        <v>0</v>
      </c>
      <c r="W139" s="215">
        <f t="shared" si="27"/>
        <v>0</v>
      </c>
      <c r="X139" s="15"/>
      <c r="Y139" s="61"/>
      <c r="Z139" s="62"/>
      <c r="AA139" s="63"/>
      <c r="AB139" s="64"/>
      <c r="AC139" s="65"/>
      <c r="AD139" s="37"/>
      <c r="AF139" s="12"/>
      <c r="AG139" s="10"/>
      <c r="AH139" s="9"/>
      <c r="AI139" s="34"/>
      <c r="AJ139" s="37"/>
      <c r="AK139" s="14"/>
      <c r="AL139" s="28"/>
      <c r="AM139" s="28"/>
      <c r="AN139" s="33"/>
      <c r="AO139" s="11"/>
      <c r="AP139" s="67"/>
      <c r="AQ139" s="68"/>
      <c r="AR139" s="68"/>
      <c r="AS139" s="68"/>
      <c r="AT139" s="14"/>
      <c r="AU139" s="28"/>
      <c r="AV139" s="11"/>
      <c r="AW139" s="11"/>
      <c r="AX139" s="16"/>
      <c r="AY139" s="16"/>
      <c r="AZ139" s="16"/>
      <c r="BA139" s="16"/>
      <c r="BB139" s="16"/>
      <c r="BC139" s="16"/>
      <c r="BD139" s="16"/>
      <c r="BE139" s="16"/>
      <c r="BF139" s="14"/>
      <c r="BG139" s="11"/>
      <c r="BH139" s="11"/>
    </row>
    <row r="140" spans="1:60" ht="30" customHeight="1" x14ac:dyDescent="0.75">
      <c r="A140" s="35" t="s">
        <v>270</v>
      </c>
      <c r="B140" s="52"/>
      <c r="C140" s="146" t="s">
        <v>973</v>
      </c>
      <c r="D140" s="9"/>
      <c r="E140" s="34" t="s">
        <v>164</v>
      </c>
      <c r="F140" s="36">
        <v>1</v>
      </c>
      <c r="G140" s="49"/>
      <c r="H140" s="29"/>
      <c r="I140" s="215">
        <f t="shared" si="19"/>
        <v>0</v>
      </c>
      <c r="J140" s="232"/>
      <c r="K140" s="215">
        <f t="shared" si="20"/>
        <v>0</v>
      </c>
      <c r="L140" s="58"/>
      <c r="M140" s="215">
        <f t="shared" si="21"/>
        <v>0</v>
      </c>
      <c r="N140" s="59"/>
      <c r="O140" s="215">
        <f t="shared" si="22"/>
        <v>0</v>
      </c>
      <c r="P140" s="27"/>
      <c r="Q140" s="215">
        <f t="shared" si="23"/>
        <v>0</v>
      </c>
      <c r="R140" s="29"/>
      <c r="S140" s="724"/>
      <c r="T140" s="215">
        <f t="shared" si="24"/>
        <v>0</v>
      </c>
      <c r="U140" s="215">
        <f t="shared" si="25"/>
        <v>0</v>
      </c>
      <c r="V140" s="215">
        <f t="shared" si="26"/>
        <v>0</v>
      </c>
      <c r="W140" s="215">
        <f t="shared" si="27"/>
        <v>0</v>
      </c>
      <c r="X140" s="15"/>
      <c r="Y140" s="61"/>
      <c r="Z140" s="62"/>
      <c r="AA140" s="63"/>
      <c r="AB140" s="64"/>
      <c r="AC140" s="65"/>
      <c r="AD140" s="37"/>
      <c r="AF140" s="12"/>
      <c r="AG140" s="10"/>
      <c r="AH140" s="9"/>
      <c r="AI140" s="34"/>
      <c r="AJ140" s="37"/>
      <c r="AK140" s="14"/>
      <c r="AL140" s="28"/>
      <c r="AM140" s="28"/>
      <c r="AN140" s="33"/>
      <c r="AO140" s="11"/>
      <c r="AP140" s="67"/>
      <c r="AQ140" s="68"/>
      <c r="AR140" s="68"/>
      <c r="AS140" s="68"/>
      <c r="AT140" s="14"/>
      <c r="AU140" s="28"/>
      <c r="AV140" s="11"/>
      <c r="AW140" s="11"/>
      <c r="AX140" s="16"/>
      <c r="AY140" s="16"/>
      <c r="AZ140" s="16"/>
      <c r="BA140" s="16"/>
      <c r="BB140" s="16"/>
      <c r="BC140" s="16"/>
      <c r="BD140" s="16"/>
      <c r="BE140" s="16"/>
      <c r="BF140" s="14"/>
      <c r="BG140" s="11"/>
      <c r="BH140" s="11"/>
    </row>
    <row r="141" spans="1:60" ht="30" customHeight="1" x14ac:dyDescent="0.75">
      <c r="A141" s="35" t="s">
        <v>272</v>
      </c>
      <c r="B141" s="52"/>
      <c r="C141" s="146" t="s">
        <v>957</v>
      </c>
      <c r="D141" s="53"/>
      <c r="E141" s="34" t="s">
        <v>164</v>
      </c>
      <c r="F141" s="36">
        <v>3</v>
      </c>
      <c r="G141" s="49"/>
      <c r="H141" s="29"/>
      <c r="I141" s="215">
        <f t="shared" si="19"/>
        <v>0</v>
      </c>
      <c r="J141" s="232"/>
      <c r="K141" s="215">
        <f t="shared" si="20"/>
        <v>0</v>
      </c>
      <c r="L141" s="58"/>
      <c r="M141" s="215">
        <f t="shared" si="21"/>
        <v>0</v>
      </c>
      <c r="N141" s="59"/>
      <c r="O141" s="215">
        <f t="shared" si="22"/>
        <v>0</v>
      </c>
      <c r="P141" s="27"/>
      <c r="Q141" s="215">
        <f t="shared" si="23"/>
        <v>0</v>
      </c>
      <c r="R141" s="29"/>
      <c r="S141" s="724"/>
      <c r="T141" s="215">
        <f t="shared" si="24"/>
        <v>0</v>
      </c>
      <c r="U141" s="215">
        <f t="shared" si="25"/>
        <v>0</v>
      </c>
      <c r="V141" s="215">
        <f t="shared" si="26"/>
        <v>0</v>
      </c>
      <c r="W141" s="215">
        <f t="shared" si="27"/>
        <v>0</v>
      </c>
      <c r="X141" s="15"/>
      <c r="Y141" s="61"/>
      <c r="Z141" s="62"/>
      <c r="AA141" s="63"/>
      <c r="AB141" s="64"/>
      <c r="AC141" s="65"/>
      <c r="AD141" s="37"/>
      <c r="AF141" s="12"/>
      <c r="AG141" s="10"/>
      <c r="AH141" s="9"/>
      <c r="AI141" s="34"/>
      <c r="AJ141" s="37"/>
      <c r="AK141" s="14"/>
      <c r="AL141" s="28"/>
      <c r="AM141" s="28"/>
      <c r="AN141" s="33"/>
      <c r="AO141" s="11"/>
      <c r="AP141" s="67"/>
      <c r="AQ141" s="68"/>
      <c r="AR141" s="68"/>
      <c r="AS141" s="68"/>
      <c r="AT141" s="14"/>
      <c r="AU141" s="28"/>
      <c r="AV141" s="11"/>
      <c r="AW141" s="11"/>
      <c r="AX141" s="16"/>
      <c r="AY141" s="16"/>
      <c r="AZ141" s="16"/>
      <c r="BA141" s="16"/>
      <c r="BB141" s="16"/>
      <c r="BC141" s="16"/>
      <c r="BD141" s="16"/>
      <c r="BE141" s="16"/>
      <c r="BF141" s="14"/>
      <c r="BG141" s="11"/>
      <c r="BH141" s="11"/>
    </row>
    <row r="142" spans="1:60" ht="30" customHeight="1" x14ac:dyDescent="0.75">
      <c r="A142" s="35" t="s">
        <v>503</v>
      </c>
      <c r="B142" s="52"/>
      <c r="C142" s="146" t="s">
        <v>1065</v>
      </c>
      <c r="D142" s="97"/>
      <c r="E142" s="105" t="s">
        <v>164</v>
      </c>
      <c r="F142" s="112">
        <v>3</v>
      </c>
      <c r="G142" s="49"/>
      <c r="H142" s="29"/>
      <c r="I142" s="215">
        <f t="shared" si="19"/>
        <v>0</v>
      </c>
      <c r="J142" s="232"/>
      <c r="K142" s="215">
        <f t="shared" si="20"/>
        <v>0</v>
      </c>
      <c r="L142" s="58"/>
      <c r="M142" s="215">
        <f t="shared" si="21"/>
        <v>0</v>
      </c>
      <c r="N142" s="59"/>
      <c r="O142" s="215">
        <f t="shared" si="22"/>
        <v>0</v>
      </c>
      <c r="P142" s="27"/>
      <c r="Q142" s="215">
        <f t="shared" si="23"/>
        <v>0</v>
      </c>
      <c r="R142" s="29"/>
      <c r="S142" s="724"/>
      <c r="T142" s="215">
        <f t="shared" si="24"/>
        <v>0</v>
      </c>
      <c r="U142" s="215">
        <f t="shared" si="25"/>
        <v>0</v>
      </c>
      <c r="V142" s="215">
        <f t="shared" si="26"/>
        <v>0</v>
      </c>
      <c r="W142" s="215">
        <f t="shared" si="27"/>
        <v>0</v>
      </c>
      <c r="X142" s="15"/>
      <c r="Y142" s="61"/>
      <c r="Z142" s="62"/>
      <c r="AA142" s="63"/>
      <c r="AB142" s="64"/>
      <c r="AC142" s="65"/>
      <c r="AD142" s="37"/>
      <c r="AF142" s="12"/>
      <c r="AG142" s="10"/>
      <c r="AH142" s="9"/>
      <c r="AI142" s="34"/>
      <c r="AJ142" s="37"/>
      <c r="AK142" s="14"/>
      <c r="AL142" s="28"/>
      <c r="AM142" s="28"/>
      <c r="AN142" s="33"/>
      <c r="AO142" s="11"/>
      <c r="AP142" s="67"/>
      <c r="AQ142" s="68"/>
      <c r="AR142" s="68"/>
      <c r="AS142" s="68"/>
      <c r="AT142" s="14"/>
      <c r="AU142" s="28"/>
      <c r="AV142" s="11"/>
      <c r="AW142" s="11"/>
      <c r="AX142" s="16"/>
      <c r="AY142" s="16"/>
      <c r="AZ142" s="16"/>
      <c r="BA142" s="16"/>
      <c r="BB142" s="16"/>
      <c r="BC142" s="16"/>
      <c r="BD142" s="16"/>
      <c r="BE142" s="16"/>
      <c r="BF142" s="14"/>
      <c r="BG142" s="11"/>
      <c r="BH142" s="11"/>
    </row>
    <row r="143" spans="1:60" ht="30" customHeight="1" x14ac:dyDescent="0.75">
      <c r="A143" s="35" t="s">
        <v>504</v>
      </c>
      <c r="B143" s="52"/>
      <c r="C143" s="146" t="s">
        <v>180</v>
      </c>
      <c r="D143" s="53"/>
      <c r="E143" s="34" t="s">
        <v>164</v>
      </c>
      <c r="F143" s="36">
        <v>3</v>
      </c>
      <c r="G143" s="49"/>
      <c r="H143" s="29"/>
      <c r="I143" s="215">
        <f t="shared" si="19"/>
        <v>0</v>
      </c>
      <c r="J143" s="232"/>
      <c r="K143" s="215">
        <f t="shared" si="20"/>
        <v>0</v>
      </c>
      <c r="L143" s="58"/>
      <c r="M143" s="215">
        <f t="shared" si="21"/>
        <v>0</v>
      </c>
      <c r="N143" s="59"/>
      <c r="O143" s="215">
        <f t="shared" si="22"/>
        <v>0</v>
      </c>
      <c r="P143" s="27"/>
      <c r="Q143" s="215">
        <f t="shared" si="23"/>
        <v>0</v>
      </c>
      <c r="R143" s="29"/>
      <c r="S143" s="724"/>
      <c r="T143" s="215">
        <f t="shared" si="24"/>
        <v>0</v>
      </c>
      <c r="U143" s="215">
        <f t="shared" si="25"/>
        <v>0</v>
      </c>
      <c r="V143" s="215">
        <f t="shared" si="26"/>
        <v>0</v>
      </c>
      <c r="W143" s="215">
        <f t="shared" si="27"/>
        <v>0</v>
      </c>
      <c r="X143" s="15"/>
      <c r="Y143" s="61"/>
      <c r="Z143" s="62"/>
      <c r="AA143" s="63"/>
      <c r="AB143" s="64"/>
      <c r="AC143" s="65"/>
      <c r="AD143" s="37"/>
      <c r="AF143" s="12"/>
      <c r="AG143" s="10"/>
      <c r="AH143" s="9"/>
      <c r="AI143" s="34"/>
      <c r="AJ143" s="37"/>
      <c r="AK143" s="14"/>
      <c r="AL143" s="28"/>
      <c r="AM143" s="28"/>
      <c r="AN143" s="33"/>
      <c r="AO143" s="11"/>
      <c r="AP143" s="67"/>
      <c r="AQ143" s="68"/>
      <c r="AR143" s="68"/>
      <c r="AS143" s="68"/>
      <c r="AT143" s="14"/>
      <c r="AU143" s="28"/>
      <c r="AV143" s="11"/>
      <c r="AW143" s="11"/>
      <c r="AX143" s="16"/>
      <c r="AY143" s="16"/>
      <c r="AZ143" s="16"/>
      <c r="BA143" s="16"/>
      <c r="BB143" s="16"/>
      <c r="BC143" s="16"/>
      <c r="BD143" s="16"/>
      <c r="BE143" s="16"/>
      <c r="BF143" s="14"/>
      <c r="BG143" s="11"/>
      <c r="BH143" s="11"/>
    </row>
    <row r="144" spans="1:60" ht="30" customHeight="1" x14ac:dyDescent="0.75">
      <c r="A144" s="35" t="s">
        <v>275</v>
      </c>
      <c r="B144" s="52"/>
      <c r="C144" s="146" t="s">
        <v>960</v>
      </c>
      <c r="D144" s="53"/>
      <c r="E144" s="34" t="s">
        <v>886</v>
      </c>
      <c r="F144" s="36">
        <v>1</v>
      </c>
      <c r="G144" s="49"/>
      <c r="H144" s="29"/>
      <c r="I144" s="215">
        <f t="shared" si="19"/>
        <v>0</v>
      </c>
      <c r="J144" s="232"/>
      <c r="K144" s="215">
        <f t="shared" si="20"/>
        <v>0</v>
      </c>
      <c r="L144" s="58"/>
      <c r="M144" s="215">
        <f t="shared" si="21"/>
        <v>0</v>
      </c>
      <c r="N144" s="59"/>
      <c r="O144" s="215">
        <f t="shared" si="22"/>
        <v>0</v>
      </c>
      <c r="P144" s="27"/>
      <c r="Q144" s="215">
        <f t="shared" si="23"/>
        <v>0</v>
      </c>
      <c r="R144" s="29"/>
      <c r="S144" s="724"/>
      <c r="T144" s="215">
        <f t="shared" si="24"/>
        <v>0</v>
      </c>
      <c r="U144" s="215">
        <f t="shared" si="25"/>
        <v>0</v>
      </c>
      <c r="V144" s="215">
        <f t="shared" si="26"/>
        <v>0</v>
      </c>
      <c r="W144" s="215">
        <f t="shared" si="27"/>
        <v>0</v>
      </c>
      <c r="X144" s="15"/>
      <c r="Y144" s="61"/>
      <c r="Z144" s="62"/>
      <c r="AA144" s="63"/>
      <c r="AB144" s="64"/>
      <c r="AC144" s="65"/>
      <c r="AD144" s="37"/>
      <c r="AF144" s="12"/>
      <c r="AG144" s="10"/>
      <c r="AH144" s="9"/>
      <c r="AI144" s="34"/>
      <c r="AJ144" s="37"/>
      <c r="AK144" s="14"/>
      <c r="AL144" s="28"/>
      <c r="AM144" s="28"/>
      <c r="AN144" s="33"/>
      <c r="AO144" s="11"/>
      <c r="AP144" s="67"/>
      <c r="AQ144" s="68"/>
      <c r="AR144" s="68"/>
      <c r="AS144" s="68"/>
      <c r="AT144" s="14"/>
      <c r="AU144" s="28"/>
      <c r="AV144" s="11"/>
      <c r="AW144" s="11"/>
      <c r="AX144" s="16"/>
      <c r="AY144" s="16"/>
      <c r="AZ144" s="16"/>
      <c r="BA144" s="16"/>
      <c r="BB144" s="16"/>
      <c r="BC144" s="16"/>
      <c r="BD144" s="16"/>
      <c r="BE144" s="16"/>
      <c r="BF144" s="14"/>
      <c r="BG144" s="11"/>
      <c r="BH144" s="11"/>
    </row>
    <row r="145" spans="1:60" ht="30" customHeight="1" x14ac:dyDescent="0.75">
      <c r="A145" s="35" t="s">
        <v>276</v>
      </c>
      <c r="B145" s="52"/>
      <c r="C145" s="146" t="s">
        <v>974</v>
      </c>
      <c r="D145" s="53"/>
      <c r="E145" s="34" t="s">
        <v>886</v>
      </c>
      <c r="F145" s="36">
        <v>1</v>
      </c>
      <c r="G145" s="49"/>
      <c r="H145" s="29"/>
      <c r="I145" s="215">
        <f t="shared" si="19"/>
        <v>0</v>
      </c>
      <c r="J145" s="232"/>
      <c r="K145" s="215">
        <f t="shared" si="20"/>
        <v>0</v>
      </c>
      <c r="L145" s="58"/>
      <c r="M145" s="215">
        <f t="shared" si="21"/>
        <v>0</v>
      </c>
      <c r="N145" s="59"/>
      <c r="O145" s="215">
        <f t="shared" si="22"/>
        <v>0</v>
      </c>
      <c r="P145" s="27"/>
      <c r="Q145" s="215">
        <f t="shared" si="23"/>
        <v>0</v>
      </c>
      <c r="R145" s="29"/>
      <c r="S145" s="724"/>
      <c r="T145" s="215">
        <f t="shared" si="24"/>
        <v>0</v>
      </c>
      <c r="U145" s="215">
        <f t="shared" si="25"/>
        <v>0</v>
      </c>
      <c r="V145" s="215">
        <f t="shared" si="26"/>
        <v>0</v>
      </c>
      <c r="W145" s="215">
        <f t="shared" si="27"/>
        <v>0</v>
      </c>
      <c r="X145" s="15"/>
      <c r="Y145" s="61"/>
      <c r="Z145" s="62"/>
      <c r="AA145" s="63"/>
      <c r="AB145" s="64"/>
      <c r="AC145" s="65"/>
      <c r="AD145" s="37"/>
      <c r="AF145" s="12"/>
      <c r="AG145" s="10"/>
      <c r="AH145" s="9"/>
      <c r="AI145" s="34"/>
      <c r="AJ145" s="37"/>
      <c r="AK145" s="14"/>
      <c r="AL145" s="28"/>
      <c r="AM145" s="28"/>
      <c r="AN145" s="33"/>
      <c r="AO145" s="11"/>
      <c r="AP145" s="67"/>
      <c r="AQ145" s="68"/>
      <c r="AR145" s="68"/>
      <c r="AS145" s="68"/>
      <c r="AT145" s="14"/>
      <c r="AU145" s="28"/>
      <c r="AV145" s="11"/>
      <c r="AW145" s="11"/>
      <c r="AX145" s="16"/>
      <c r="AY145" s="16"/>
      <c r="AZ145" s="16"/>
      <c r="BA145" s="16"/>
      <c r="BB145" s="16"/>
      <c r="BC145" s="16"/>
      <c r="BD145" s="16"/>
      <c r="BE145" s="16"/>
      <c r="BF145" s="14"/>
      <c r="BG145" s="11"/>
      <c r="BH145" s="11"/>
    </row>
    <row r="146" spans="1:60" ht="30" customHeight="1" x14ac:dyDescent="0.75">
      <c r="A146" s="35" t="s">
        <v>277</v>
      </c>
      <c r="B146" s="52"/>
      <c r="C146" s="146" t="s">
        <v>191</v>
      </c>
      <c r="D146" s="53"/>
      <c r="E146" s="34" t="s">
        <v>886</v>
      </c>
      <c r="F146" s="36">
        <v>1</v>
      </c>
      <c r="G146" s="49"/>
      <c r="H146" s="29"/>
      <c r="I146" s="215">
        <f t="shared" si="19"/>
        <v>0</v>
      </c>
      <c r="J146" s="232"/>
      <c r="K146" s="215">
        <f t="shared" si="20"/>
        <v>0</v>
      </c>
      <c r="L146" s="58"/>
      <c r="M146" s="215">
        <f t="shared" si="21"/>
        <v>0</v>
      </c>
      <c r="N146" s="59"/>
      <c r="O146" s="215">
        <f t="shared" si="22"/>
        <v>0</v>
      </c>
      <c r="P146" s="27"/>
      <c r="Q146" s="215">
        <f t="shared" si="23"/>
        <v>0</v>
      </c>
      <c r="R146" s="29"/>
      <c r="S146" s="724"/>
      <c r="T146" s="215">
        <f t="shared" si="24"/>
        <v>0</v>
      </c>
      <c r="U146" s="215">
        <f t="shared" si="25"/>
        <v>0</v>
      </c>
      <c r="V146" s="215">
        <f t="shared" si="26"/>
        <v>0</v>
      </c>
      <c r="W146" s="215">
        <f t="shared" si="27"/>
        <v>0</v>
      </c>
      <c r="X146" s="15"/>
      <c r="Y146" s="61"/>
      <c r="Z146" s="62"/>
      <c r="AA146" s="63"/>
      <c r="AB146" s="64"/>
      <c r="AC146" s="65"/>
      <c r="AD146" s="37"/>
      <c r="AF146" s="12"/>
      <c r="AG146" s="10"/>
      <c r="AH146" s="9"/>
      <c r="AI146" s="34"/>
      <c r="AJ146" s="37"/>
      <c r="AK146" s="14"/>
      <c r="AL146" s="28"/>
      <c r="AM146" s="28"/>
      <c r="AN146" s="33"/>
      <c r="AO146" s="11"/>
      <c r="AP146" s="67"/>
      <c r="AQ146" s="68"/>
      <c r="AR146" s="68"/>
      <c r="AS146" s="68"/>
      <c r="AT146" s="14"/>
      <c r="AU146" s="28"/>
      <c r="AV146" s="11"/>
      <c r="AW146" s="11"/>
      <c r="AX146" s="16"/>
      <c r="AY146" s="16"/>
      <c r="AZ146" s="16"/>
      <c r="BA146" s="16"/>
      <c r="BB146" s="16"/>
      <c r="BC146" s="16"/>
      <c r="BD146" s="16"/>
      <c r="BE146" s="16"/>
      <c r="BF146" s="14"/>
      <c r="BG146" s="11"/>
      <c r="BH146" s="11"/>
    </row>
    <row r="147" spans="1:60" ht="30" customHeight="1" x14ac:dyDescent="0.75">
      <c r="A147" s="35" t="s">
        <v>278</v>
      </c>
      <c r="B147" s="52"/>
      <c r="C147" s="146" t="s">
        <v>194</v>
      </c>
      <c r="D147" s="53"/>
      <c r="E147" s="34" t="s">
        <v>886</v>
      </c>
      <c r="F147" s="36">
        <v>1</v>
      </c>
      <c r="G147" s="49"/>
      <c r="H147" s="29"/>
      <c r="I147" s="215">
        <f t="shared" si="19"/>
        <v>0</v>
      </c>
      <c r="J147" s="232"/>
      <c r="K147" s="215">
        <f t="shared" si="20"/>
        <v>0</v>
      </c>
      <c r="L147" s="58"/>
      <c r="M147" s="215">
        <f t="shared" si="21"/>
        <v>0</v>
      </c>
      <c r="N147" s="59"/>
      <c r="O147" s="215">
        <f t="shared" si="22"/>
        <v>0</v>
      </c>
      <c r="P147" s="27"/>
      <c r="Q147" s="215">
        <f t="shared" si="23"/>
        <v>0</v>
      </c>
      <c r="R147" s="29"/>
      <c r="S147" s="724"/>
      <c r="T147" s="215">
        <f t="shared" si="24"/>
        <v>0</v>
      </c>
      <c r="U147" s="215">
        <f t="shared" si="25"/>
        <v>0</v>
      </c>
      <c r="V147" s="215">
        <f t="shared" si="26"/>
        <v>0</v>
      </c>
      <c r="W147" s="215">
        <f t="shared" si="27"/>
        <v>0</v>
      </c>
      <c r="X147" s="15"/>
      <c r="Y147" s="61"/>
      <c r="Z147" s="62"/>
      <c r="AA147" s="63"/>
      <c r="AB147" s="64"/>
      <c r="AC147" s="65"/>
      <c r="AD147" s="37"/>
      <c r="AF147" s="12"/>
      <c r="AG147" s="10"/>
      <c r="AH147" s="9"/>
      <c r="AI147" s="34"/>
      <c r="AJ147" s="37"/>
      <c r="AK147" s="14"/>
      <c r="AL147" s="28"/>
      <c r="AM147" s="28"/>
      <c r="AN147" s="33"/>
      <c r="AO147" s="11"/>
      <c r="AP147" s="67"/>
      <c r="AQ147" s="68"/>
      <c r="AR147" s="68"/>
      <c r="AS147" s="68"/>
      <c r="AT147" s="14"/>
      <c r="AU147" s="28"/>
      <c r="AV147" s="11"/>
      <c r="AW147" s="11"/>
      <c r="AX147" s="16"/>
      <c r="AY147" s="16"/>
      <c r="AZ147" s="16"/>
      <c r="BA147" s="16"/>
      <c r="BB147" s="16"/>
      <c r="BC147" s="16"/>
      <c r="BD147" s="16"/>
      <c r="BE147" s="16"/>
      <c r="BF147" s="14"/>
      <c r="BG147" s="11"/>
      <c r="BH147" s="11"/>
    </row>
    <row r="148" spans="1:60" ht="30" customHeight="1" x14ac:dyDescent="0.75">
      <c r="A148" s="35" t="s">
        <v>591</v>
      </c>
      <c r="B148" s="52"/>
      <c r="C148" s="146" t="s">
        <v>613</v>
      </c>
      <c r="D148" s="53"/>
      <c r="E148" s="34" t="s">
        <v>164</v>
      </c>
      <c r="F148" s="36">
        <v>1</v>
      </c>
      <c r="G148" s="49"/>
      <c r="H148" s="29"/>
      <c r="I148" s="215">
        <f t="shared" si="19"/>
        <v>0</v>
      </c>
      <c r="J148" s="232"/>
      <c r="K148" s="215">
        <f t="shared" si="20"/>
        <v>0</v>
      </c>
      <c r="L148" s="58"/>
      <c r="M148" s="215">
        <f t="shared" si="21"/>
        <v>0</v>
      </c>
      <c r="N148" s="59"/>
      <c r="O148" s="215">
        <f t="shared" si="22"/>
        <v>0</v>
      </c>
      <c r="P148" s="27"/>
      <c r="Q148" s="215">
        <f t="shared" si="23"/>
        <v>0</v>
      </c>
      <c r="R148" s="29"/>
      <c r="S148" s="724"/>
      <c r="T148" s="215">
        <f t="shared" si="24"/>
        <v>0</v>
      </c>
      <c r="U148" s="215">
        <f t="shared" si="25"/>
        <v>0</v>
      </c>
      <c r="V148" s="215">
        <f t="shared" si="26"/>
        <v>0</v>
      </c>
      <c r="W148" s="215">
        <f t="shared" si="27"/>
        <v>0</v>
      </c>
      <c r="X148" s="15"/>
      <c r="Y148" s="61"/>
      <c r="Z148" s="62"/>
      <c r="AA148" s="63"/>
      <c r="AB148" s="64"/>
      <c r="AC148" s="65"/>
      <c r="AD148" s="37"/>
      <c r="AF148" s="12"/>
      <c r="AG148" s="10"/>
      <c r="AH148" s="9"/>
      <c r="AI148" s="34"/>
      <c r="AJ148" s="37"/>
      <c r="AK148" s="14"/>
      <c r="AL148" s="28"/>
      <c r="AM148" s="28"/>
      <c r="AN148" s="33"/>
      <c r="AO148" s="11"/>
      <c r="AP148" s="67"/>
      <c r="AQ148" s="68"/>
      <c r="AR148" s="68"/>
      <c r="AS148" s="68"/>
      <c r="AT148" s="14"/>
      <c r="AU148" s="28"/>
      <c r="AV148" s="11"/>
      <c r="AW148" s="11"/>
      <c r="AX148" s="16"/>
      <c r="AY148" s="16"/>
      <c r="AZ148" s="16"/>
      <c r="BA148" s="16"/>
      <c r="BB148" s="16"/>
      <c r="BC148" s="16"/>
      <c r="BD148" s="16"/>
      <c r="BE148" s="16"/>
      <c r="BF148" s="14"/>
      <c r="BG148" s="11"/>
      <c r="BH148" s="11"/>
    </row>
    <row r="149" spans="1:60" ht="30" customHeight="1" x14ac:dyDescent="0.75">
      <c r="A149" s="35" t="s">
        <v>1066</v>
      </c>
      <c r="B149" s="52"/>
      <c r="C149" s="146" t="s">
        <v>975</v>
      </c>
      <c r="D149" s="9"/>
      <c r="E149" s="34" t="s">
        <v>164</v>
      </c>
      <c r="F149" s="36">
        <v>1</v>
      </c>
      <c r="G149" s="49"/>
      <c r="H149" s="29"/>
      <c r="I149" s="215">
        <f t="shared" si="19"/>
        <v>0</v>
      </c>
      <c r="J149" s="232"/>
      <c r="K149" s="215">
        <f t="shared" si="20"/>
        <v>0</v>
      </c>
      <c r="L149" s="58"/>
      <c r="M149" s="215">
        <f t="shared" si="21"/>
        <v>0</v>
      </c>
      <c r="N149" s="59"/>
      <c r="O149" s="215">
        <f t="shared" si="22"/>
        <v>0</v>
      </c>
      <c r="P149" s="27"/>
      <c r="Q149" s="215">
        <f t="shared" si="23"/>
        <v>0</v>
      </c>
      <c r="R149" s="29"/>
      <c r="S149" s="724"/>
      <c r="T149" s="215">
        <f t="shared" si="24"/>
        <v>0</v>
      </c>
      <c r="U149" s="215">
        <f t="shared" si="25"/>
        <v>0</v>
      </c>
      <c r="V149" s="215">
        <f t="shared" si="26"/>
        <v>0</v>
      </c>
      <c r="W149" s="215">
        <f t="shared" si="27"/>
        <v>0</v>
      </c>
      <c r="X149" s="15"/>
      <c r="Y149" s="61"/>
      <c r="Z149" s="62"/>
      <c r="AA149" s="63"/>
      <c r="AB149" s="64"/>
      <c r="AC149" s="65"/>
      <c r="AD149" s="37"/>
      <c r="AF149" s="12"/>
      <c r="AG149" s="10"/>
      <c r="AH149" s="9"/>
      <c r="AI149" s="34"/>
      <c r="AJ149" s="37"/>
      <c r="AK149" s="14"/>
      <c r="AL149" s="28"/>
      <c r="AM149" s="28"/>
      <c r="AN149" s="33"/>
      <c r="AO149" s="11"/>
      <c r="AP149" s="67"/>
      <c r="AQ149" s="68"/>
      <c r="AR149" s="68"/>
      <c r="AS149" s="68"/>
      <c r="AT149" s="14"/>
      <c r="AU149" s="28"/>
      <c r="AV149" s="11"/>
      <c r="AW149" s="11"/>
      <c r="AX149" s="16"/>
      <c r="AY149" s="16"/>
      <c r="AZ149" s="16"/>
      <c r="BA149" s="16"/>
      <c r="BB149" s="16"/>
      <c r="BC149" s="16"/>
      <c r="BD149" s="16"/>
      <c r="BE149" s="16"/>
      <c r="BF149" s="14"/>
      <c r="BG149" s="11"/>
      <c r="BH149" s="11"/>
    </row>
    <row r="150" spans="1:60" ht="30" customHeight="1" x14ac:dyDescent="0.75">
      <c r="A150" s="35" t="s">
        <v>537</v>
      </c>
      <c r="B150" s="52"/>
      <c r="C150" s="274" t="s">
        <v>970</v>
      </c>
      <c r="D150" s="9"/>
      <c r="E150" s="34"/>
      <c r="F150" s="36"/>
      <c r="G150" s="49"/>
      <c r="H150" s="29"/>
      <c r="I150" s="215"/>
      <c r="J150" s="232"/>
      <c r="K150" s="215"/>
      <c r="L150" s="58"/>
      <c r="M150" s="215"/>
      <c r="N150" s="59"/>
      <c r="O150" s="215"/>
      <c r="P150" s="27"/>
      <c r="Q150" s="215"/>
      <c r="R150" s="29"/>
      <c r="S150" s="724"/>
      <c r="T150" s="215"/>
      <c r="U150" s="215"/>
      <c r="V150" s="215"/>
      <c r="W150" s="215"/>
      <c r="X150" s="15"/>
      <c r="Y150" s="61"/>
      <c r="Z150" s="62"/>
      <c r="AA150" s="63"/>
      <c r="AB150" s="64"/>
      <c r="AC150" s="65"/>
      <c r="AD150" s="37"/>
      <c r="AF150" s="12"/>
      <c r="AG150" s="10"/>
      <c r="AH150" s="9"/>
      <c r="AI150" s="34"/>
      <c r="AJ150" s="37"/>
      <c r="AK150" s="14"/>
      <c r="AL150" s="28"/>
      <c r="AM150" s="28"/>
      <c r="AN150" s="33"/>
      <c r="AO150" s="11"/>
      <c r="AP150" s="67"/>
      <c r="AQ150" s="68"/>
      <c r="AR150" s="68"/>
      <c r="AS150" s="68"/>
      <c r="AT150" s="14"/>
      <c r="AU150" s="28"/>
      <c r="AV150" s="11"/>
      <c r="AW150" s="11"/>
      <c r="AX150" s="16"/>
      <c r="AY150" s="16"/>
      <c r="AZ150" s="16"/>
      <c r="BA150" s="16"/>
      <c r="BB150" s="16"/>
      <c r="BC150" s="16"/>
      <c r="BD150" s="16"/>
      <c r="BE150" s="16"/>
      <c r="BF150" s="14"/>
      <c r="BG150" s="11"/>
      <c r="BH150" s="11"/>
    </row>
    <row r="151" spans="1:60" ht="30" customHeight="1" x14ac:dyDescent="0.75">
      <c r="A151" s="35" t="s">
        <v>538</v>
      </c>
      <c r="B151" s="52"/>
      <c r="C151" s="146" t="s">
        <v>972</v>
      </c>
      <c r="D151" s="53"/>
      <c r="E151" s="34" t="s">
        <v>164</v>
      </c>
      <c r="F151" s="36">
        <v>3</v>
      </c>
      <c r="G151" s="49"/>
      <c r="H151" s="29"/>
      <c r="I151" s="215">
        <f t="shared" si="19"/>
        <v>0</v>
      </c>
      <c r="J151" s="232"/>
      <c r="K151" s="215">
        <f t="shared" si="20"/>
        <v>0</v>
      </c>
      <c r="L151" s="58"/>
      <c r="M151" s="215">
        <f t="shared" si="21"/>
        <v>0</v>
      </c>
      <c r="N151" s="59"/>
      <c r="O151" s="215">
        <f t="shared" si="22"/>
        <v>0</v>
      </c>
      <c r="P151" s="27"/>
      <c r="Q151" s="215">
        <f t="shared" si="23"/>
        <v>0</v>
      </c>
      <c r="R151" s="29"/>
      <c r="S151" s="724"/>
      <c r="T151" s="215">
        <f t="shared" si="24"/>
        <v>0</v>
      </c>
      <c r="U151" s="215">
        <f t="shared" si="25"/>
        <v>0</v>
      </c>
      <c r="V151" s="215">
        <f t="shared" si="26"/>
        <v>0</v>
      </c>
      <c r="W151" s="215">
        <f t="shared" si="27"/>
        <v>0</v>
      </c>
      <c r="X151" s="15"/>
      <c r="Y151" s="61"/>
      <c r="Z151" s="62"/>
      <c r="AA151" s="63"/>
      <c r="AB151" s="64"/>
      <c r="AC151" s="65"/>
      <c r="AD151" s="37"/>
      <c r="AF151" s="12"/>
      <c r="AG151" s="10"/>
      <c r="AH151" s="9"/>
      <c r="AI151" s="34"/>
      <c r="AJ151" s="37"/>
      <c r="AK151" s="14"/>
      <c r="AL151" s="28"/>
      <c r="AM151" s="28"/>
      <c r="AN151" s="33"/>
      <c r="AO151" s="11"/>
      <c r="AP151" s="67"/>
      <c r="AQ151" s="68"/>
      <c r="AR151" s="68"/>
      <c r="AS151" s="68"/>
      <c r="AT151" s="14"/>
      <c r="AU151" s="28"/>
      <c r="AV151" s="11"/>
      <c r="AW151" s="11"/>
      <c r="AX151" s="16"/>
      <c r="AY151" s="16"/>
      <c r="AZ151" s="16"/>
      <c r="BA151" s="16"/>
      <c r="BB151" s="16"/>
      <c r="BC151" s="16"/>
      <c r="BD151" s="16"/>
      <c r="BE151" s="16"/>
      <c r="BF151" s="14"/>
      <c r="BG151" s="11"/>
      <c r="BH151" s="11"/>
    </row>
    <row r="152" spans="1:60" ht="30" customHeight="1" x14ac:dyDescent="0.75">
      <c r="A152" s="35" t="s">
        <v>539</v>
      </c>
      <c r="B152" s="52"/>
      <c r="C152" s="146" t="s">
        <v>956</v>
      </c>
      <c r="D152" s="53"/>
      <c r="E152" s="34" t="s">
        <v>164</v>
      </c>
      <c r="F152" s="36">
        <v>6</v>
      </c>
      <c r="G152" s="49"/>
      <c r="H152" s="29"/>
      <c r="I152" s="215">
        <f t="shared" si="19"/>
        <v>0</v>
      </c>
      <c r="J152" s="232"/>
      <c r="K152" s="215">
        <f t="shared" si="20"/>
        <v>0</v>
      </c>
      <c r="L152" s="58"/>
      <c r="M152" s="215">
        <f t="shared" si="21"/>
        <v>0</v>
      </c>
      <c r="N152" s="59"/>
      <c r="O152" s="215">
        <f t="shared" si="22"/>
        <v>0</v>
      </c>
      <c r="P152" s="27"/>
      <c r="Q152" s="215">
        <f t="shared" si="23"/>
        <v>0</v>
      </c>
      <c r="R152" s="29"/>
      <c r="S152" s="724"/>
      <c r="T152" s="215">
        <f t="shared" si="24"/>
        <v>0</v>
      </c>
      <c r="U152" s="215">
        <f t="shared" si="25"/>
        <v>0</v>
      </c>
      <c r="V152" s="215">
        <f t="shared" si="26"/>
        <v>0</v>
      </c>
      <c r="W152" s="215">
        <f t="shared" si="27"/>
        <v>0</v>
      </c>
      <c r="X152" s="15"/>
      <c r="Y152" s="61"/>
      <c r="Z152" s="62"/>
      <c r="AA152" s="63"/>
      <c r="AB152" s="64"/>
      <c r="AC152" s="65"/>
      <c r="AD152" s="37"/>
      <c r="AF152" s="12"/>
      <c r="AG152" s="10"/>
      <c r="AH152" s="9"/>
      <c r="AI152" s="34"/>
      <c r="AJ152" s="37"/>
      <c r="AK152" s="14"/>
      <c r="AL152" s="28"/>
      <c r="AM152" s="28"/>
      <c r="AN152" s="33"/>
      <c r="AO152" s="11"/>
      <c r="AP152" s="67"/>
      <c r="AQ152" s="68"/>
      <c r="AR152" s="68"/>
      <c r="AS152" s="68"/>
      <c r="AT152" s="14"/>
      <c r="AU152" s="28"/>
      <c r="AV152" s="11"/>
      <c r="AW152" s="11"/>
      <c r="AX152" s="16"/>
      <c r="AY152" s="16"/>
      <c r="AZ152" s="16"/>
      <c r="BA152" s="16"/>
      <c r="BB152" s="16"/>
      <c r="BC152" s="16"/>
      <c r="BD152" s="16"/>
      <c r="BE152" s="16"/>
      <c r="BF152" s="14"/>
      <c r="BG152" s="11"/>
      <c r="BH152" s="11"/>
    </row>
    <row r="153" spans="1:60" ht="30" customHeight="1" x14ac:dyDescent="0.75">
      <c r="A153" s="35" t="s">
        <v>540</v>
      </c>
      <c r="B153" s="52"/>
      <c r="C153" s="146" t="s">
        <v>973</v>
      </c>
      <c r="D153" s="53"/>
      <c r="E153" s="34" t="s">
        <v>164</v>
      </c>
      <c r="F153" s="36">
        <v>1</v>
      </c>
      <c r="G153" s="49"/>
      <c r="H153" s="29"/>
      <c r="I153" s="215">
        <f t="shared" si="19"/>
        <v>0</v>
      </c>
      <c r="J153" s="232"/>
      <c r="K153" s="215">
        <f t="shared" si="20"/>
        <v>0</v>
      </c>
      <c r="L153" s="58"/>
      <c r="M153" s="215">
        <f t="shared" si="21"/>
        <v>0</v>
      </c>
      <c r="N153" s="59"/>
      <c r="O153" s="215">
        <f t="shared" si="22"/>
        <v>0</v>
      </c>
      <c r="P153" s="27"/>
      <c r="Q153" s="215">
        <f t="shared" si="23"/>
        <v>0</v>
      </c>
      <c r="R153" s="29"/>
      <c r="S153" s="724"/>
      <c r="T153" s="215">
        <f t="shared" si="24"/>
        <v>0</v>
      </c>
      <c r="U153" s="215">
        <f t="shared" si="25"/>
        <v>0</v>
      </c>
      <c r="V153" s="215">
        <f t="shared" si="26"/>
        <v>0</v>
      </c>
      <c r="W153" s="215">
        <f t="shared" si="27"/>
        <v>0</v>
      </c>
      <c r="X153" s="15"/>
      <c r="Y153" s="61"/>
      <c r="Z153" s="62"/>
      <c r="AA153" s="63"/>
      <c r="AB153" s="64"/>
      <c r="AC153" s="65"/>
      <c r="AD153" s="37"/>
      <c r="AF153" s="12"/>
      <c r="AG153" s="10"/>
      <c r="AH153" s="9"/>
      <c r="AI153" s="34"/>
      <c r="AJ153" s="37"/>
      <c r="AK153" s="14"/>
      <c r="AL153" s="28"/>
      <c r="AM153" s="28"/>
      <c r="AN153" s="33"/>
      <c r="AO153" s="11"/>
      <c r="AP153" s="67"/>
      <c r="AQ153" s="68"/>
      <c r="AR153" s="68"/>
      <c r="AS153" s="68"/>
      <c r="AT153" s="14"/>
      <c r="AU153" s="28"/>
      <c r="AV153" s="11"/>
      <c r="AW153" s="11"/>
      <c r="AX153" s="16"/>
      <c r="AY153" s="16"/>
      <c r="AZ153" s="16"/>
      <c r="BA153" s="16"/>
      <c r="BB153" s="16"/>
      <c r="BC153" s="16"/>
      <c r="BD153" s="16"/>
      <c r="BE153" s="16"/>
      <c r="BF153" s="14"/>
      <c r="BG153" s="11"/>
      <c r="BH153" s="11"/>
    </row>
    <row r="154" spans="1:60" ht="30" customHeight="1" x14ac:dyDescent="0.75">
      <c r="A154" s="35" t="s">
        <v>541</v>
      </c>
      <c r="B154" s="52"/>
      <c r="C154" s="146" t="s">
        <v>957</v>
      </c>
      <c r="D154" s="53"/>
      <c r="E154" s="34" t="s">
        <v>164</v>
      </c>
      <c r="F154" s="36">
        <v>3</v>
      </c>
      <c r="G154" s="49"/>
      <c r="H154" s="29"/>
      <c r="I154" s="215">
        <f t="shared" si="19"/>
        <v>0</v>
      </c>
      <c r="J154" s="232"/>
      <c r="K154" s="215">
        <f t="shared" si="20"/>
        <v>0</v>
      </c>
      <c r="L154" s="58"/>
      <c r="M154" s="215">
        <f t="shared" si="21"/>
        <v>0</v>
      </c>
      <c r="N154" s="59"/>
      <c r="O154" s="215">
        <f t="shared" si="22"/>
        <v>0</v>
      </c>
      <c r="P154" s="27"/>
      <c r="Q154" s="215">
        <f t="shared" si="23"/>
        <v>0</v>
      </c>
      <c r="R154" s="29"/>
      <c r="S154" s="724"/>
      <c r="T154" s="215">
        <f t="shared" si="24"/>
        <v>0</v>
      </c>
      <c r="U154" s="215">
        <f t="shared" si="25"/>
        <v>0</v>
      </c>
      <c r="V154" s="215">
        <f t="shared" si="26"/>
        <v>0</v>
      </c>
      <c r="W154" s="215">
        <f t="shared" si="27"/>
        <v>0</v>
      </c>
      <c r="X154" s="15"/>
      <c r="Y154" s="61"/>
      <c r="Z154" s="62"/>
      <c r="AA154" s="63"/>
      <c r="AB154" s="64"/>
      <c r="AC154" s="65"/>
      <c r="AD154" s="37"/>
      <c r="AF154" s="12"/>
      <c r="AG154" s="10"/>
      <c r="AH154" s="9"/>
      <c r="AI154" s="34"/>
      <c r="AJ154" s="37"/>
      <c r="AK154" s="14"/>
      <c r="AL154" s="28"/>
      <c r="AM154" s="28"/>
      <c r="AN154" s="33"/>
      <c r="AO154" s="11"/>
      <c r="AP154" s="67"/>
      <c r="AQ154" s="68"/>
      <c r="AR154" s="68"/>
      <c r="AS154" s="68"/>
      <c r="AT154" s="14"/>
      <c r="AU154" s="28"/>
      <c r="AV154" s="11"/>
      <c r="AW154" s="11"/>
      <c r="AX154" s="16"/>
      <c r="AY154" s="16"/>
      <c r="AZ154" s="16"/>
      <c r="BA154" s="16"/>
      <c r="BB154" s="16"/>
      <c r="BC154" s="16"/>
      <c r="BD154" s="16"/>
      <c r="BE154" s="16"/>
      <c r="BF154" s="14"/>
      <c r="BG154" s="11"/>
      <c r="BH154" s="11"/>
    </row>
    <row r="155" spans="1:60" ht="30" customHeight="1" x14ac:dyDescent="0.75">
      <c r="A155" s="35" t="s">
        <v>542</v>
      </c>
      <c r="B155" s="52"/>
      <c r="C155" s="146" t="s">
        <v>1065</v>
      </c>
      <c r="D155" s="97"/>
      <c r="E155" s="105" t="s">
        <v>164</v>
      </c>
      <c r="F155" s="112">
        <v>3</v>
      </c>
      <c r="G155" s="49"/>
      <c r="H155" s="29"/>
      <c r="I155" s="215">
        <f t="shared" si="19"/>
        <v>0</v>
      </c>
      <c r="J155" s="232"/>
      <c r="K155" s="215">
        <f t="shared" si="20"/>
        <v>0</v>
      </c>
      <c r="L155" s="58"/>
      <c r="M155" s="215">
        <f t="shared" si="21"/>
        <v>0</v>
      </c>
      <c r="N155" s="59"/>
      <c r="O155" s="215">
        <f t="shared" si="22"/>
        <v>0</v>
      </c>
      <c r="P155" s="27"/>
      <c r="Q155" s="215">
        <f t="shared" si="23"/>
        <v>0</v>
      </c>
      <c r="R155" s="29"/>
      <c r="S155" s="724"/>
      <c r="T155" s="215">
        <f t="shared" si="24"/>
        <v>0</v>
      </c>
      <c r="U155" s="215">
        <f t="shared" si="25"/>
        <v>0</v>
      </c>
      <c r="V155" s="215">
        <f t="shared" si="26"/>
        <v>0</v>
      </c>
      <c r="W155" s="215">
        <f t="shared" si="27"/>
        <v>0</v>
      </c>
      <c r="X155" s="15"/>
      <c r="Y155" s="61"/>
      <c r="Z155" s="62"/>
      <c r="AA155" s="63"/>
      <c r="AB155" s="64"/>
      <c r="AC155" s="65"/>
      <c r="AD155" s="37"/>
      <c r="AF155" s="12"/>
      <c r="AG155" s="10"/>
      <c r="AH155" s="9"/>
      <c r="AI155" s="34"/>
      <c r="AJ155" s="37"/>
      <c r="AK155" s="14"/>
      <c r="AL155" s="28"/>
      <c r="AM155" s="28"/>
      <c r="AN155" s="33"/>
      <c r="AO155" s="11"/>
      <c r="AP155" s="67"/>
      <c r="AQ155" s="68"/>
      <c r="AR155" s="68"/>
      <c r="AS155" s="68"/>
      <c r="AT155" s="14"/>
      <c r="AU155" s="28"/>
      <c r="AV155" s="11"/>
      <c r="AW155" s="11"/>
      <c r="AX155" s="16"/>
      <c r="AY155" s="16"/>
      <c r="AZ155" s="16"/>
      <c r="BA155" s="16"/>
      <c r="BB155" s="16"/>
      <c r="BC155" s="16"/>
      <c r="BD155" s="16"/>
      <c r="BE155" s="16"/>
      <c r="BF155" s="14"/>
      <c r="BG155" s="11"/>
      <c r="BH155" s="11"/>
    </row>
    <row r="156" spans="1:60" ht="30" customHeight="1" x14ac:dyDescent="0.75">
      <c r="A156" s="35" t="s">
        <v>543</v>
      </c>
      <c r="B156" s="52"/>
      <c r="C156" s="146" t="s">
        <v>180</v>
      </c>
      <c r="D156" s="53"/>
      <c r="E156" s="34" t="s">
        <v>164</v>
      </c>
      <c r="F156" s="36">
        <v>3</v>
      </c>
      <c r="G156" s="49"/>
      <c r="H156" s="29"/>
      <c r="I156" s="215">
        <f t="shared" si="19"/>
        <v>0</v>
      </c>
      <c r="J156" s="232"/>
      <c r="K156" s="215">
        <f t="shared" si="20"/>
        <v>0</v>
      </c>
      <c r="L156" s="58"/>
      <c r="M156" s="215">
        <f t="shared" si="21"/>
        <v>0</v>
      </c>
      <c r="N156" s="59"/>
      <c r="O156" s="215">
        <f t="shared" si="22"/>
        <v>0</v>
      </c>
      <c r="P156" s="27"/>
      <c r="Q156" s="215">
        <f t="shared" si="23"/>
        <v>0</v>
      </c>
      <c r="R156" s="29"/>
      <c r="S156" s="724"/>
      <c r="T156" s="215">
        <f t="shared" si="24"/>
        <v>0</v>
      </c>
      <c r="U156" s="215">
        <f t="shared" si="25"/>
        <v>0</v>
      </c>
      <c r="V156" s="215">
        <f t="shared" si="26"/>
        <v>0</v>
      </c>
      <c r="W156" s="215">
        <f t="shared" si="27"/>
        <v>0</v>
      </c>
      <c r="X156" s="15"/>
      <c r="Y156" s="61"/>
      <c r="Z156" s="62"/>
      <c r="AA156" s="63"/>
      <c r="AB156" s="64"/>
      <c r="AC156" s="65"/>
      <c r="AD156" s="37"/>
      <c r="AF156" s="12"/>
      <c r="AG156" s="10"/>
      <c r="AH156" s="9"/>
      <c r="AI156" s="34"/>
      <c r="AJ156" s="37"/>
      <c r="AK156" s="14"/>
      <c r="AL156" s="28"/>
      <c r="AM156" s="28"/>
      <c r="AN156" s="33"/>
      <c r="AO156" s="11"/>
      <c r="AP156" s="67"/>
      <c r="AQ156" s="68"/>
      <c r="AR156" s="68"/>
      <c r="AS156" s="68"/>
      <c r="AT156" s="14"/>
      <c r="AU156" s="28"/>
      <c r="AV156" s="11"/>
      <c r="AW156" s="11"/>
      <c r="AX156" s="16"/>
      <c r="AY156" s="16"/>
      <c r="AZ156" s="16"/>
      <c r="BA156" s="16"/>
      <c r="BB156" s="16"/>
      <c r="BC156" s="16"/>
      <c r="BD156" s="16"/>
      <c r="BE156" s="16"/>
      <c r="BF156" s="14"/>
      <c r="BG156" s="11"/>
      <c r="BH156" s="11"/>
    </row>
    <row r="157" spans="1:60" ht="30" customHeight="1" x14ac:dyDescent="0.75">
      <c r="A157" s="35" t="s">
        <v>544</v>
      </c>
      <c r="B157" s="52"/>
      <c r="C157" s="146" t="s">
        <v>960</v>
      </c>
      <c r="D157" s="53"/>
      <c r="E157" s="34" t="s">
        <v>886</v>
      </c>
      <c r="F157" s="36">
        <v>1</v>
      </c>
      <c r="G157" s="49"/>
      <c r="H157" s="29"/>
      <c r="I157" s="215">
        <f t="shared" si="19"/>
        <v>0</v>
      </c>
      <c r="J157" s="232"/>
      <c r="K157" s="215">
        <f t="shared" si="20"/>
        <v>0</v>
      </c>
      <c r="L157" s="58"/>
      <c r="M157" s="215">
        <f t="shared" si="21"/>
        <v>0</v>
      </c>
      <c r="N157" s="59"/>
      <c r="O157" s="215">
        <f t="shared" si="22"/>
        <v>0</v>
      </c>
      <c r="P157" s="27"/>
      <c r="Q157" s="215">
        <f t="shared" si="23"/>
        <v>0</v>
      </c>
      <c r="R157" s="29"/>
      <c r="S157" s="724"/>
      <c r="T157" s="215">
        <f t="shared" si="24"/>
        <v>0</v>
      </c>
      <c r="U157" s="215">
        <f t="shared" si="25"/>
        <v>0</v>
      </c>
      <c r="V157" s="215">
        <f t="shared" si="26"/>
        <v>0</v>
      </c>
      <c r="W157" s="215">
        <f t="shared" si="27"/>
        <v>0</v>
      </c>
      <c r="X157" s="15"/>
      <c r="Y157" s="61"/>
      <c r="Z157" s="62"/>
      <c r="AA157" s="63"/>
      <c r="AB157" s="64"/>
      <c r="AC157" s="65"/>
      <c r="AD157" s="37"/>
      <c r="AF157" s="12"/>
      <c r="AG157" s="10"/>
      <c r="AH157" s="9"/>
      <c r="AI157" s="34"/>
      <c r="AJ157" s="37"/>
      <c r="AK157" s="14"/>
      <c r="AL157" s="28"/>
      <c r="AM157" s="28"/>
      <c r="AN157" s="33"/>
      <c r="AO157" s="11"/>
      <c r="AP157" s="67"/>
      <c r="AQ157" s="68"/>
      <c r="AR157" s="68"/>
      <c r="AS157" s="68"/>
      <c r="AT157" s="14"/>
      <c r="AU157" s="28"/>
      <c r="AV157" s="11"/>
      <c r="AW157" s="11"/>
      <c r="AX157" s="16"/>
      <c r="AY157" s="16"/>
      <c r="AZ157" s="16"/>
      <c r="BA157" s="16"/>
      <c r="BB157" s="16"/>
      <c r="BC157" s="16"/>
      <c r="BD157" s="16"/>
      <c r="BE157" s="16"/>
      <c r="BF157" s="14"/>
      <c r="BG157" s="11"/>
      <c r="BH157" s="11"/>
    </row>
    <row r="158" spans="1:60" ht="30" customHeight="1" x14ac:dyDescent="0.75">
      <c r="A158" s="35" t="s">
        <v>545</v>
      </c>
      <c r="B158" s="52"/>
      <c r="C158" s="146" t="s">
        <v>974</v>
      </c>
      <c r="D158" s="53"/>
      <c r="E158" s="34" t="s">
        <v>886</v>
      </c>
      <c r="F158" s="36">
        <v>1</v>
      </c>
      <c r="G158" s="49"/>
      <c r="H158" s="29"/>
      <c r="I158" s="215">
        <f t="shared" si="19"/>
        <v>0</v>
      </c>
      <c r="J158" s="232"/>
      <c r="K158" s="215">
        <f t="shared" si="20"/>
        <v>0</v>
      </c>
      <c r="L158" s="58"/>
      <c r="M158" s="215">
        <f t="shared" si="21"/>
        <v>0</v>
      </c>
      <c r="N158" s="59"/>
      <c r="O158" s="215">
        <f t="shared" si="22"/>
        <v>0</v>
      </c>
      <c r="P158" s="27"/>
      <c r="Q158" s="215">
        <f t="shared" si="23"/>
        <v>0</v>
      </c>
      <c r="R158" s="29"/>
      <c r="S158" s="724"/>
      <c r="T158" s="215">
        <f t="shared" si="24"/>
        <v>0</v>
      </c>
      <c r="U158" s="215">
        <f t="shared" si="25"/>
        <v>0</v>
      </c>
      <c r="V158" s="215">
        <f t="shared" si="26"/>
        <v>0</v>
      </c>
      <c r="W158" s="215">
        <f t="shared" si="27"/>
        <v>0</v>
      </c>
      <c r="X158" s="15"/>
      <c r="Y158" s="61"/>
      <c r="Z158" s="62"/>
      <c r="AA158" s="63"/>
      <c r="AB158" s="64"/>
      <c r="AC158" s="65"/>
      <c r="AD158" s="37"/>
      <c r="AF158" s="12"/>
      <c r="AG158" s="10"/>
      <c r="AH158" s="9"/>
      <c r="AI158" s="34"/>
      <c r="AJ158" s="37"/>
      <c r="AK158" s="14"/>
      <c r="AL158" s="28"/>
      <c r="AM158" s="28"/>
      <c r="AN158" s="33"/>
      <c r="AO158" s="11"/>
      <c r="AP158" s="67"/>
      <c r="AQ158" s="68"/>
      <c r="AR158" s="68"/>
      <c r="AS158" s="68"/>
      <c r="AT158" s="14"/>
      <c r="AU158" s="28"/>
      <c r="AV158" s="11"/>
      <c r="AW158" s="11"/>
      <c r="AX158" s="16"/>
      <c r="AY158" s="16"/>
      <c r="AZ158" s="16"/>
      <c r="BA158" s="16"/>
      <c r="BB158" s="16"/>
      <c r="BC158" s="16"/>
      <c r="BD158" s="16"/>
      <c r="BE158" s="16"/>
      <c r="BF158" s="14"/>
      <c r="BG158" s="11"/>
      <c r="BH158" s="11"/>
    </row>
    <row r="159" spans="1:60" ht="30" customHeight="1" x14ac:dyDescent="0.75">
      <c r="A159" s="35" t="s">
        <v>546</v>
      </c>
      <c r="B159" s="52"/>
      <c r="C159" s="146" t="s">
        <v>191</v>
      </c>
      <c r="D159" s="53"/>
      <c r="E159" s="34" t="s">
        <v>886</v>
      </c>
      <c r="F159" s="36">
        <v>1</v>
      </c>
      <c r="G159" s="49"/>
      <c r="H159" s="29"/>
      <c r="I159" s="215">
        <f t="shared" si="19"/>
        <v>0</v>
      </c>
      <c r="J159" s="232"/>
      <c r="K159" s="215">
        <f t="shared" si="20"/>
        <v>0</v>
      </c>
      <c r="L159" s="58"/>
      <c r="M159" s="215">
        <f t="shared" si="21"/>
        <v>0</v>
      </c>
      <c r="N159" s="59"/>
      <c r="O159" s="215">
        <f t="shared" si="22"/>
        <v>0</v>
      </c>
      <c r="P159" s="27"/>
      <c r="Q159" s="215">
        <f t="shared" si="23"/>
        <v>0</v>
      </c>
      <c r="R159" s="29"/>
      <c r="S159" s="724"/>
      <c r="T159" s="215">
        <f t="shared" si="24"/>
        <v>0</v>
      </c>
      <c r="U159" s="215">
        <f t="shared" si="25"/>
        <v>0</v>
      </c>
      <c r="V159" s="215">
        <f t="shared" si="26"/>
        <v>0</v>
      </c>
      <c r="W159" s="215">
        <f t="shared" si="27"/>
        <v>0</v>
      </c>
      <c r="X159" s="15"/>
      <c r="Y159" s="61"/>
      <c r="Z159" s="62"/>
      <c r="AA159" s="63"/>
      <c r="AB159" s="64"/>
      <c r="AC159" s="65"/>
      <c r="AD159" s="37"/>
      <c r="AF159" s="12"/>
      <c r="AG159" s="10"/>
      <c r="AH159" s="9"/>
      <c r="AI159" s="34"/>
      <c r="AJ159" s="37"/>
      <c r="AK159" s="14"/>
      <c r="AL159" s="28"/>
      <c r="AM159" s="28"/>
      <c r="AN159" s="33"/>
      <c r="AO159" s="11"/>
      <c r="AP159" s="67"/>
      <c r="AQ159" s="68"/>
      <c r="AR159" s="68"/>
      <c r="AS159" s="68"/>
      <c r="AT159" s="14"/>
      <c r="AU159" s="28"/>
      <c r="AV159" s="11"/>
      <c r="AW159" s="11"/>
      <c r="AX159" s="16"/>
      <c r="AY159" s="16"/>
      <c r="AZ159" s="16"/>
      <c r="BA159" s="16"/>
      <c r="BB159" s="16"/>
      <c r="BC159" s="16"/>
      <c r="BD159" s="16"/>
      <c r="BE159" s="16"/>
      <c r="BF159" s="14"/>
      <c r="BG159" s="11"/>
      <c r="BH159" s="11"/>
    </row>
    <row r="160" spans="1:60" ht="30" customHeight="1" x14ac:dyDescent="0.75">
      <c r="A160" s="35" t="s">
        <v>547</v>
      </c>
      <c r="B160" s="52"/>
      <c r="C160" s="146" t="s">
        <v>194</v>
      </c>
      <c r="D160" s="53"/>
      <c r="E160" s="34" t="s">
        <v>886</v>
      </c>
      <c r="F160" s="36">
        <v>1</v>
      </c>
      <c r="G160" s="49"/>
      <c r="H160" s="29"/>
      <c r="I160" s="215">
        <f t="shared" si="19"/>
        <v>0</v>
      </c>
      <c r="J160" s="232"/>
      <c r="K160" s="215">
        <f t="shared" si="20"/>
        <v>0</v>
      </c>
      <c r="L160" s="58"/>
      <c r="M160" s="215">
        <f t="shared" si="21"/>
        <v>0</v>
      </c>
      <c r="N160" s="59"/>
      <c r="O160" s="215">
        <f t="shared" si="22"/>
        <v>0</v>
      </c>
      <c r="P160" s="27"/>
      <c r="Q160" s="215">
        <f t="shared" si="23"/>
        <v>0</v>
      </c>
      <c r="R160" s="29"/>
      <c r="S160" s="724"/>
      <c r="T160" s="215">
        <f t="shared" si="24"/>
        <v>0</v>
      </c>
      <c r="U160" s="215">
        <f t="shared" si="25"/>
        <v>0</v>
      </c>
      <c r="V160" s="215">
        <f t="shared" si="26"/>
        <v>0</v>
      </c>
      <c r="W160" s="215">
        <f t="shared" si="27"/>
        <v>0</v>
      </c>
      <c r="X160" s="15"/>
      <c r="Y160" s="61"/>
      <c r="Z160" s="62"/>
      <c r="AA160" s="63"/>
      <c r="AB160" s="64"/>
      <c r="AC160" s="65"/>
      <c r="AD160" s="37"/>
      <c r="AF160" s="12"/>
      <c r="AG160" s="10"/>
      <c r="AH160" s="9"/>
      <c r="AI160" s="34"/>
      <c r="AJ160" s="37"/>
      <c r="AK160" s="14"/>
      <c r="AL160" s="28"/>
      <c r="AM160" s="28"/>
      <c r="AN160" s="33"/>
      <c r="AO160" s="11"/>
      <c r="AP160" s="67"/>
      <c r="AQ160" s="68"/>
      <c r="AR160" s="68"/>
      <c r="AS160" s="68"/>
      <c r="AT160" s="14"/>
      <c r="AU160" s="28"/>
      <c r="AV160" s="11"/>
      <c r="AW160" s="11"/>
      <c r="AX160" s="16"/>
      <c r="AY160" s="16"/>
      <c r="AZ160" s="16"/>
      <c r="BA160" s="16"/>
      <c r="BB160" s="16"/>
      <c r="BC160" s="16"/>
      <c r="BD160" s="16"/>
      <c r="BE160" s="16"/>
      <c r="BF160" s="14"/>
      <c r="BG160" s="11"/>
      <c r="BH160" s="11"/>
    </row>
    <row r="161" spans="1:60" ht="30" customHeight="1" x14ac:dyDescent="0.75">
      <c r="A161" s="35" t="s">
        <v>592</v>
      </c>
      <c r="B161" s="52"/>
      <c r="C161" s="146" t="s">
        <v>613</v>
      </c>
      <c r="D161" s="53"/>
      <c r="E161" s="34" t="s">
        <v>164</v>
      </c>
      <c r="F161" s="36">
        <v>1</v>
      </c>
      <c r="G161" s="49"/>
      <c r="H161" s="29"/>
      <c r="I161" s="215">
        <f t="shared" si="19"/>
        <v>0</v>
      </c>
      <c r="J161" s="232"/>
      <c r="K161" s="215">
        <f t="shared" si="20"/>
        <v>0</v>
      </c>
      <c r="L161" s="58"/>
      <c r="M161" s="215">
        <f t="shared" si="21"/>
        <v>0</v>
      </c>
      <c r="N161" s="59"/>
      <c r="O161" s="215">
        <f t="shared" si="22"/>
        <v>0</v>
      </c>
      <c r="P161" s="27"/>
      <c r="Q161" s="215">
        <f t="shared" si="23"/>
        <v>0</v>
      </c>
      <c r="R161" s="29"/>
      <c r="S161" s="724"/>
      <c r="T161" s="215">
        <f t="shared" si="24"/>
        <v>0</v>
      </c>
      <c r="U161" s="215">
        <f t="shared" si="25"/>
        <v>0</v>
      </c>
      <c r="V161" s="215">
        <f t="shared" si="26"/>
        <v>0</v>
      </c>
      <c r="W161" s="215">
        <f t="shared" si="27"/>
        <v>0</v>
      </c>
      <c r="X161" s="15"/>
      <c r="Y161" s="61"/>
      <c r="Z161" s="62"/>
      <c r="AA161" s="63"/>
      <c r="AB161" s="64"/>
      <c r="AC161" s="65"/>
      <c r="AD161" s="37"/>
      <c r="AF161" s="12"/>
      <c r="AG161" s="10"/>
      <c r="AH161" s="9"/>
      <c r="AI161" s="34"/>
      <c r="AJ161" s="37"/>
      <c r="AK161" s="14"/>
      <c r="AL161" s="28"/>
      <c r="AM161" s="28"/>
      <c r="AN161" s="33"/>
      <c r="AO161" s="11"/>
      <c r="AP161" s="67"/>
      <c r="AQ161" s="68"/>
      <c r="AR161" s="68"/>
      <c r="AS161" s="68"/>
      <c r="AT161" s="14"/>
      <c r="AU161" s="28"/>
      <c r="AV161" s="11"/>
      <c r="AW161" s="11"/>
      <c r="AX161" s="16"/>
      <c r="AY161" s="16"/>
      <c r="AZ161" s="16"/>
      <c r="BA161" s="16"/>
      <c r="BB161" s="16"/>
      <c r="BC161" s="16"/>
      <c r="BD161" s="16"/>
      <c r="BE161" s="16"/>
      <c r="BF161" s="14"/>
      <c r="BG161" s="11"/>
      <c r="BH161" s="11"/>
    </row>
    <row r="162" spans="1:60" ht="30" customHeight="1" x14ac:dyDescent="0.75">
      <c r="A162" s="35" t="s">
        <v>1067</v>
      </c>
      <c r="B162" s="52"/>
      <c r="C162" s="146" t="s">
        <v>975</v>
      </c>
      <c r="D162" s="9"/>
      <c r="E162" s="34" t="s">
        <v>164</v>
      </c>
      <c r="F162" s="36">
        <v>1</v>
      </c>
      <c r="G162" s="49"/>
      <c r="H162" s="29"/>
      <c r="I162" s="215">
        <f t="shared" si="19"/>
        <v>0</v>
      </c>
      <c r="J162" s="232"/>
      <c r="K162" s="215">
        <f t="shared" si="20"/>
        <v>0</v>
      </c>
      <c r="L162" s="58"/>
      <c r="M162" s="215">
        <f t="shared" si="21"/>
        <v>0</v>
      </c>
      <c r="N162" s="59"/>
      <c r="O162" s="215">
        <f t="shared" si="22"/>
        <v>0</v>
      </c>
      <c r="P162" s="27"/>
      <c r="Q162" s="215">
        <f t="shared" si="23"/>
        <v>0</v>
      </c>
      <c r="R162" s="29"/>
      <c r="S162" s="724"/>
      <c r="T162" s="215">
        <f t="shared" si="24"/>
        <v>0</v>
      </c>
      <c r="U162" s="215">
        <f t="shared" si="25"/>
        <v>0</v>
      </c>
      <c r="V162" s="215">
        <f t="shared" si="26"/>
        <v>0</v>
      </c>
      <c r="W162" s="215">
        <f t="shared" si="27"/>
        <v>0</v>
      </c>
      <c r="X162" s="15"/>
      <c r="Y162" s="61"/>
      <c r="Z162" s="62"/>
      <c r="AA162" s="63"/>
      <c r="AB162" s="64"/>
      <c r="AC162" s="65"/>
      <c r="AD162" s="37"/>
      <c r="AF162" s="12"/>
      <c r="AG162" s="10"/>
      <c r="AH162" s="9"/>
      <c r="AI162" s="34"/>
      <c r="AJ162" s="37"/>
      <c r="AK162" s="14"/>
      <c r="AL162" s="28"/>
      <c r="AM162" s="28"/>
      <c r="AN162" s="33"/>
      <c r="AO162" s="11"/>
      <c r="AP162" s="67"/>
      <c r="AQ162" s="68"/>
      <c r="AR162" s="68"/>
      <c r="AS162" s="68"/>
      <c r="AT162" s="14"/>
      <c r="AU162" s="28"/>
      <c r="AV162" s="11"/>
      <c r="AW162" s="11"/>
      <c r="AX162" s="16"/>
      <c r="AY162" s="16"/>
      <c r="AZ162" s="16"/>
      <c r="BA162" s="16"/>
      <c r="BB162" s="16"/>
      <c r="BC162" s="16"/>
      <c r="BD162" s="16"/>
      <c r="BE162" s="16"/>
      <c r="BF162" s="14"/>
      <c r="BG162" s="11"/>
      <c r="BH162" s="11"/>
    </row>
    <row r="163" spans="1:60" ht="30" customHeight="1" x14ac:dyDescent="0.75">
      <c r="A163" s="35" t="s">
        <v>548</v>
      </c>
      <c r="B163" s="52"/>
      <c r="C163" s="274" t="s">
        <v>267</v>
      </c>
      <c r="D163" s="9" t="s">
        <v>1355</v>
      </c>
      <c r="E163" s="34"/>
      <c r="F163" s="36"/>
      <c r="G163" s="58"/>
      <c r="H163" s="59"/>
      <c r="I163" s="215"/>
      <c r="J163" s="58"/>
      <c r="K163" s="215"/>
      <c r="L163" s="58"/>
      <c r="M163" s="215"/>
      <c r="N163" s="59"/>
      <c r="O163" s="215"/>
      <c r="P163" s="58"/>
      <c r="Q163" s="215"/>
      <c r="R163" s="59"/>
      <c r="S163" s="722"/>
      <c r="T163" s="215"/>
      <c r="U163" s="215"/>
      <c r="V163" s="215"/>
      <c r="W163" s="215"/>
      <c r="X163" s="15"/>
      <c r="Y163" s="61" t="s">
        <v>266</v>
      </c>
      <c r="Z163" s="62"/>
      <c r="AA163" s="154" t="s">
        <v>267</v>
      </c>
      <c r="AB163" s="64"/>
      <c r="AC163" s="65"/>
      <c r="AD163" s="37"/>
      <c r="AF163" s="12" t="s">
        <v>266</v>
      </c>
      <c r="AG163" s="171" t="s">
        <v>268</v>
      </c>
      <c r="AH163" s="9"/>
      <c r="AI163" s="34"/>
      <c r="AJ163" s="37"/>
      <c r="AK163" s="66"/>
      <c r="AL163" s="28"/>
      <c r="AM163" s="28"/>
      <c r="AN163" s="67"/>
      <c r="AO163" s="68"/>
      <c r="AP163" s="67"/>
      <c r="AQ163" s="68"/>
      <c r="AR163" s="68"/>
      <c r="AS163" s="68"/>
      <c r="AT163" s="66"/>
      <c r="AU163" s="69"/>
      <c r="AV163" s="68"/>
      <c r="AW163" s="68"/>
      <c r="AX163" s="16"/>
      <c r="AY163" s="16"/>
      <c r="AZ163" s="16"/>
      <c r="BA163" s="16"/>
      <c r="BB163" s="16"/>
      <c r="BC163" s="16"/>
      <c r="BD163" s="16"/>
      <c r="BE163" s="16"/>
      <c r="BF163" s="14"/>
      <c r="BG163" s="11"/>
      <c r="BH163" s="11"/>
    </row>
    <row r="164" spans="1:60" ht="30" customHeight="1" x14ac:dyDescent="0.75">
      <c r="A164" s="35" t="s">
        <v>549</v>
      </c>
      <c r="B164" s="52"/>
      <c r="C164" s="96" t="s">
        <v>1356</v>
      </c>
      <c r="D164" s="9"/>
      <c r="E164" s="34" t="s">
        <v>164</v>
      </c>
      <c r="F164" s="36">
        <v>1</v>
      </c>
      <c r="G164" s="49"/>
      <c r="H164" s="29"/>
      <c r="I164" s="215">
        <f t="shared" si="19"/>
        <v>0</v>
      </c>
      <c r="J164" s="234"/>
      <c r="K164" s="215">
        <f t="shared" si="20"/>
        <v>0</v>
      </c>
      <c r="L164" s="58"/>
      <c r="M164" s="215">
        <f t="shared" si="21"/>
        <v>0</v>
      </c>
      <c r="N164" s="59"/>
      <c r="O164" s="215">
        <f t="shared" si="22"/>
        <v>0</v>
      </c>
      <c r="P164" s="27"/>
      <c r="Q164" s="215">
        <f t="shared" si="23"/>
        <v>0</v>
      </c>
      <c r="R164" s="26"/>
      <c r="S164" s="724"/>
      <c r="T164" s="215">
        <f t="shared" si="24"/>
        <v>0</v>
      </c>
      <c r="U164" s="215">
        <f t="shared" si="25"/>
        <v>0</v>
      </c>
      <c r="V164" s="215">
        <f t="shared" si="26"/>
        <v>0</v>
      </c>
      <c r="W164" s="215">
        <f t="shared" si="27"/>
        <v>0</v>
      </c>
      <c r="X164" s="15"/>
      <c r="Y164" s="61" t="s">
        <v>269</v>
      </c>
      <c r="Z164" s="62"/>
      <c r="AA164" s="63" t="s">
        <v>163</v>
      </c>
      <c r="AB164" s="64"/>
      <c r="AC164" s="65" t="s">
        <v>164</v>
      </c>
      <c r="AD164" s="37">
        <v>1</v>
      </c>
      <c r="AF164" s="12" t="s">
        <v>269</v>
      </c>
      <c r="AG164" s="10" t="s">
        <v>165</v>
      </c>
      <c r="AH164" s="9"/>
      <c r="AI164" s="34" t="s">
        <v>164</v>
      </c>
      <c r="AJ164" s="37">
        <v>1</v>
      </c>
      <c r="AK164" s="14">
        <v>2500</v>
      </c>
      <c r="AL164" s="28"/>
      <c r="AM164" s="28"/>
      <c r="AN164" s="33"/>
      <c r="AO164" s="11"/>
      <c r="AP164" s="67"/>
      <c r="AQ164" s="68"/>
      <c r="AR164" s="68"/>
      <c r="AS164" s="68"/>
      <c r="AT164" s="14"/>
      <c r="AU164" s="28"/>
      <c r="AV164" s="11"/>
      <c r="AW164" s="11"/>
      <c r="AX164" s="16"/>
      <c r="AY164" s="16"/>
      <c r="AZ164" s="16"/>
      <c r="BA164" s="16"/>
      <c r="BB164" s="16"/>
      <c r="BC164" s="16"/>
      <c r="BD164" s="16"/>
      <c r="BE164" s="16"/>
      <c r="BF164" s="14"/>
      <c r="BG164" s="11"/>
      <c r="BH164" s="11"/>
    </row>
    <row r="165" spans="1:60" ht="30" customHeight="1" x14ac:dyDescent="0.75">
      <c r="A165" s="35" t="s">
        <v>550</v>
      </c>
      <c r="B165" s="52"/>
      <c r="C165" s="96" t="s">
        <v>1357</v>
      </c>
      <c r="D165" s="9"/>
      <c r="E165" s="34" t="s">
        <v>164</v>
      </c>
      <c r="F165" s="36">
        <v>6</v>
      </c>
      <c r="G165" s="49"/>
      <c r="H165" s="29"/>
      <c r="I165" s="215">
        <f t="shared" si="19"/>
        <v>0</v>
      </c>
      <c r="J165" s="234"/>
      <c r="K165" s="215">
        <f t="shared" si="20"/>
        <v>0</v>
      </c>
      <c r="L165" s="58"/>
      <c r="M165" s="215">
        <f t="shared" si="21"/>
        <v>0</v>
      </c>
      <c r="N165" s="59"/>
      <c r="O165" s="215">
        <f t="shared" si="22"/>
        <v>0</v>
      </c>
      <c r="P165" s="27"/>
      <c r="Q165" s="215">
        <f t="shared" si="23"/>
        <v>0</v>
      </c>
      <c r="R165" s="26"/>
      <c r="S165" s="724"/>
      <c r="T165" s="215">
        <f t="shared" si="24"/>
        <v>0</v>
      </c>
      <c r="U165" s="215">
        <f t="shared" si="25"/>
        <v>0</v>
      </c>
      <c r="V165" s="215">
        <f t="shared" si="26"/>
        <v>0</v>
      </c>
      <c r="W165" s="215">
        <f t="shared" si="27"/>
        <v>0</v>
      </c>
      <c r="X165" s="15"/>
      <c r="Y165" s="61" t="s">
        <v>501</v>
      </c>
      <c r="Z165" s="62"/>
      <c r="AA165" s="63" t="s">
        <v>271</v>
      </c>
      <c r="AB165" s="64"/>
      <c r="AC165" s="65" t="s">
        <v>164</v>
      </c>
      <c r="AD165" s="37">
        <v>2</v>
      </c>
      <c r="AF165" s="12" t="s">
        <v>501</v>
      </c>
      <c r="AG165" s="10" t="s">
        <v>502</v>
      </c>
      <c r="AH165" s="9"/>
      <c r="AI165" s="34" t="s">
        <v>164</v>
      </c>
      <c r="AJ165" s="37">
        <v>2</v>
      </c>
      <c r="AK165" s="14">
        <v>900</v>
      </c>
      <c r="AL165" s="28"/>
      <c r="AM165" s="28"/>
      <c r="AN165" s="33"/>
      <c r="AO165" s="11"/>
      <c r="AP165" s="67"/>
      <c r="AQ165" s="68"/>
      <c r="AR165" s="68"/>
      <c r="AS165" s="68"/>
      <c r="AT165" s="14"/>
      <c r="AU165" s="28"/>
      <c r="AV165" s="11"/>
      <c r="AW165" s="11"/>
      <c r="AX165" s="16"/>
      <c r="AY165" s="16"/>
      <c r="AZ165" s="16"/>
      <c r="BA165" s="16"/>
      <c r="BB165" s="16"/>
      <c r="BC165" s="16"/>
      <c r="BD165" s="16"/>
      <c r="BE165" s="16"/>
      <c r="BF165" s="14"/>
      <c r="BG165" s="11"/>
      <c r="BH165" s="11"/>
    </row>
    <row r="166" spans="1:60" ht="30" customHeight="1" x14ac:dyDescent="0.75">
      <c r="A166" s="35" t="s">
        <v>551</v>
      </c>
      <c r="B166" s="52"/>
      <c r="C166" s="96" t="s">
        <v>273</v>
      </c>
      <c r="D166" s="9"/>
      <c r="E166" s="34" t="s">
        <v>164</v>
      </c>
      <c r="F166" s="36">
        <v>6</v>
      </c>
      <c r="G166" s="49"/>
      <c r="H166" s="29"/>
      <c r="I166" s="215">
        <f t="shared" si="19"/>
        <v>0</v>
      </c>
      <c r="J166" s="234"/>
      <c r="K166" s="215">
        <f t="shared" si="20"/>
        <v>0</v>
      </c>
      <c r="L166" s="58"/>
      <c r="M166" s="215">
        <f t="shared" si="21"/>
        <v>0</v>
      </c>
      <c r="N166" s="59"/>
      <c r="O166" s="215">
        <f t="shared" si="22"/>
        <v>0</v>
      </c>
      <c r="P166" s="27"/>
      <c r="Q166" s="215">
        <f t="shared" si="23"/>
        <v>0</v>
      </c>
      <c r="R166" s="26"/>
      <c r="S166" s="724"/>
      <c r="T166" s="215">
        <f t="shared" si="24"/>
        <v>0</v>
      </c>
      <c r="U166" s="215">
        <f t="shared" si="25"/>
        <v>0</v>
      </c>
      <c r="V166" s="215">
        <f t="shared" si="26"/>
        <v>0</v>
      </c>
      <c r="W166" s="215">
        <f t="shared" si="27"/>
        <v>0</v>
      </c>
      <c r="X166" s="15"/>
      <c r="Y166" s="61" t="s">
        <v>270</v>
      </c>
      <c r="Z166" s="62"/>
      <c r="AA166" s="63" t="s">
        <v>273</v>
      </c>
      <c r="AB166" s="64"/>
      <c r="AC166" s="65" t="s">
        <v>164</v>
      </c>
      <c r="AD166" s="37">
        <v>6</v>
      </c>
      <c r="AF166" s="12" t="s">
        <v>270</v>
      </c>
      <c r="AG166" s="10" t="s">
        <v>274</v>
      </c>
      <c r="AH166" s="9"/>
      <c r="AI166" s="34" t="s">
        <v>164</v>
      </c>
      <c r="AJ166" s="37">
        <v>6</v>
      </c>
      <c r="AK166" s="14">
        <v>600</v>
      </c>
      <c r="AL166" s="28"/>
      <c r="AM166" s="28"/>
      <c r="AN166" s="33"/>
      <c r="AO166" s="11"/>
      <c r="AP166" s="67"/>
      <c r="AQ166" s="68"/>
      <c r="AR166" s="68"/>
      <c r="AS166" s="68"/>
      <c r="AT166" s="14"/>
      <c r="AU166" s="28"/>
      <c r="AV166" s="11"/>
      <c r="AW166" s="11"/>
      <c r="AX166" s="16"/>
      <c r="AY166" s="16"/>
      <c r="AZ166" s="16"/>
      <c r="BA166" s="16"/>
      <c r="BB166" s="16"/>
      <c r="BC166" s="16"/>
      <c r="BD166" s="16"/>
      <c r="BE166" s="16"/>
      <c r="BF166" s="14"/>
      <c r="BG166" s="11"/>
      <c r="BH166" s="11"/>
    </row>
    <row r="167" spans="1:60" ht="30" customHeight="1" x14ac:dyDescent="0.75">
      <c r="A167" s="35" t="s">
        <v>552</v>
      </c>
      <c r="B167" s="52"/>
      <c r="C167" s="53" t="s">
        <v>960</v>
      </c>
      <c r="D167" s="9"/>
      <c r="E167" s="34" t="s">
        <v>886</v>
      </c>
      <c r="F167" s="36">
        <v>1</v>
      </c>
      <c r="G167" s="49"/>
      <c r="H167" s="29"/>
      <c r="I167" s="215">
        <f t="shared" si="19"/>
        <v>0</v>
      </c>
      <c r="J167" s="234"/>
      <c r="K167" s="215">
        <f t="shared" si="20"/>
        <v>0</v>
      </c>
      <c r="L167" s="58"/>
      <c r="M167" s="215">
        <f t="shared" si="21"/>
        <v>0</v>
      </c>
      <c r="N167" s="59"/>
      <c r="O167" s="215">
        <f t="shared" si="22"/>
        <v>0</v>
      </c>
      <c r="P167" s="27"/>
      <c r="Q167" s="215">
        <f t="shared" si="23"/>
        <v>0</v>
      </c>
      <c r="R167" s="26"/>
      <c r="S167" s="724"/>
      <c r="T167" s="215">
        <f t="shared" si="24"/>
        <v>0</v>
      </c>
      <c r="U167" s="215">
        <f t="shared" si="25"/>
        <v>0</v>
      </c>
      <c r="V167" s="215">
        <f t="shared" si="26"/>
        <v>0</v>
      </c>
      <c r="W167" s="215">
        <f t="shared" si="27"/>
        <v>0</v>
      </c>
      <c r="X167" s="15"/>
      <c r="Y167" s="61" t="s">
        <v>272</v>
      </c>
      <c r="Z167" s="62"/>
      <c r="AA167" s="63" t="s">
        <v>185</v>
      </c>
      <c r="AB167" s="64"/>
      <c r="AC167" s="65" t="s">
        <v>886</v>
      </c>
      <c r="AD167" s="37">
        <v>1</v>
      </c>
      <c r="AF167" s="12" t="s">
        <v>272</v>
      </c>
      <c r="AG167" s="10" t="s">
        <v>186</v>
      </c>
      <c r="AH167" s="9"/>
      <c r="AI167" s="34" t="s">
        <v>886</v>
      </c>
      <c r="AJ167" s="37">
        <v>1</v>
      </c>
      <c r="AK167" s="14">
        <v>1200</v>
      </c>
      <c r="AL167" s="28"/>
      <c r="AM167" s="28"/>
      <c r="AN167" s="33"/>
      <c r="AO167" s="11"/>
      <c r="AP167" s="67"/>
      <c r="AQ167" s="68"/>
      <c r="AR167" s="68"/>
      <c r="AS167" s="68"/>
      <c r="AT167" s="14"/>
      <c r="AU167" s="28"/>
      <c r="AV167" s="11"/>
      <c r="AW167" s="11"/>
      <c r="AX167" s="16"/>
      <c r="AY167" s="16"/>
      <c r="AZ167" s="16"/>
      <c r="BA167" s="16"/>
      <c r="BB167" s="16"/>
      <c r="BC167" s="16"/>
      <c r="BD167" s="16"/>
      <c r="BE167" s="16"/>
      <c r="BF167" s="14"/>
      <c r="BG167" s="11"/>
      <c r="BH167" s="11"/>
    </row>
    <row r="168" spans="1:60" ht="30" customHeight="1" x14ac:dyDescent="0.75">
      <c r="A168" s="35" t="s">
        <v>553</v>
      </c>
      <c r="B168" s="52"/>
      <c r="C168" s="53" t="s">
        <v>188</v>
      </c>
      <c r="D168" s="9"/>
      <c r="E168" s="34" t="s">
        <v>886</v>
      </c>
      <c r="F168" s="36">
        <v>1</v>
      </c>
      <c r="G168" s="49"/>
      <c r="H168" s="29"/>
      <c r="I168" s="215">
        <f t="shared" si="19"/>
        <v>0</v>
      </c>
      <c r="J168" s="234"/>
      <c r="K168" s="215">
        <f t="shared" si="20"/>
        <v>0</v>
      </c>
      <c r="L168" s="58"/>
      <c r="M168" s="215">
        <f t="shared" si="21"/>
        <v>0</v>
      </c>
      <c r="N168" s="59"/>
      <c r="O168" s="215">
        <f t="shared" si="22"/>
        <v>0</v>
      </c>
      <c r="P168" s="27"/>
      <c r="Q168" s="215">
        <f t="shared" si="23"/>
        <v>0</v>
      </c>
      <c r="R168" s="26"/>
      <c r="S168" s="724"/>
      <c r="T168" s="215">
        <f t="shared" si="24"/>
        <v>0</v>
      </c>
      <c r="U168" s="215">
        <f t="shared" si="25"/>
        <v>0</v>
      </c>
      <c r="V168" s="215">
        <f t="shared" si="26"/>
        <v>0</v>
      </c>
      <c r="W168" s="215">
        <f t="shared" si="27"/>
        <v>0</v>
      </c>
      <c r="X168" s="15"/>
      <c r="Y168" s="61" t="s">
        <v>503</v>
      </c>
      <c r="Z168" s="62"/>
      <c r="AA168" s="63" t="s">
        <v>188</v>
      </c>
      <c r="AB168" s="64"/>
      <c r="AC168" s="65" t="s">
        <v>886</v>
      </c>
      <c r="AD168" s="37">
        <v>1</v>
      </c>
      <c r="AF168" s="12" t="s">
        <v>503</v>
      </c>
      <c r="AG168" s="10" t="s">
        <v>189</v>
      </c>
      <c r="AH168" s="9"/>
      <c r="AI168" s="34" t="s">
        <v>886</v>
      </c>
      <c r="AJ168" s="37">
        <v>1</v>
      </c>
      <c r="AK168" s="14">
        <v>350</v>
      </c>
      <c r="AL168" s="28"/>
      <c r="AM168" s="28"/>
      <c r="AN168" s="33"/>
      <c r="AO168" s="11"/>
      <c r="AP168" s="67"/>
      <c r="AQ168" s="68"/>
      <c r="AR168" s="68"/>
      <c r="AS168" s="68"/>
      <c r="AT168" s="14"/>
      <c r="AU168" s="28"/>
      <c r="AV168" s="11"/>
      <c r="AW168" s="11"/>
      <c r="AX168" s="16"/>
      <c r="AY168" s="16"/>
      <c r="AZ168" s="16"/>
      <c r="BA168" s="16"/>
      <c r="BB168" s="16"/>
      <c r="BC168" s="16"/>
      <c r="BD168" s="16"/>
      <c r="BE168" s="16"/>
      <c r="BF168" s="14"/>
      <c r="BG168" s="11"/>
      <c r="BH168" s="11"/>
    </row>
    <row r="169" spans="1:60" ht="30" customHeight="1" x14ac:dyDescent="0.75">
      <c r="A169" s="35" t="s">
        <v>554</v>
      </c>
      <c r="B169" s="52"/>
      <c r="C169" s="53" t="s">
        <v>191</v>
      </c>
      <c r="D169" s="9"/>
      <c r="E169" s="34" t="s">
        <v>886</v>
      </c>
      <c r="F169" s="36">
        <v>1</v>
      </c>
      <c r="G169" s="49"/>
      <c r="H169" s="29"/>
      <c r="I169" s="215">
        <f t="shared" si="19"/>
        <v>0</v>
      </c>
      <c r="J169" s="234"/>
      <c r="K169" s="215">
        <f t="shared" si="20"/>
        <v>0</v>
      </c>
      <c r="L169" s="58"/>
      <c r="M169" s="215">
        <f t="shared" si="21"/>
        <v>0</v>
      </c>
      <c r="N169" s="59"/>
      <c r="O169" s="215">
        <f t="shared" si="22"/>
        <v>0</v>
      </c>
      <c r="P169" s="27"/>
      <c r="Q169" s="215">
        <f t="shared" si="23"/>
        <v>0</v>
      </c>
      <c r="R169" s="26"/>
      <c r="S169" s="724"/>
      <c r="T169" s="215">
        <f t="shared" si="24"/>
        <v>0</v>
      </c>
      <c r="U169" s="215">
        <f t="shared" si="25"/>
        <v>0</v>
      </c>
      <c r="V169" s="215">
        <f t="shared" si="26"/>
        <v>0</v>
      </c>
      <c r="W169" s="215">
        <f t="shared" si="27"/>
        <v>0</v>
      </c>
      <c r="X169" s="15"/>
      <c r="Y169" s="61" t="s">
        <v>504</v>
      </c>
      <c r="Z169" s="62"/>
      <c r="AA169" s="63" t="s">
        <v>191</v>
      </c>
      <c r="AB169" s="64"/>
      <c r="AC169" s="65" t="s">
        <v>886</v>
      </c>
      <c r="AD169" s="37">
        <v>1</v>
      </c>
      <c r="AF169" s="12" t="s">
        <v>504</v>
      </c>
      <c r="AG169" s="10" t="s">
        <v>192</v>
      </c>
      <c r="AH169" s="9"/>
      <c r="AI169" s="34" t="s">
        <v>886</v>
      </c>
      <c r="AJ169" s="37">
        <v>1</v>
      </c>
      <c r="AK169" s="14">
        <v>5000</v>
      </c>
      <c r="AL169" s="28"/>
      <c r="AM169" s="28"/>
      <c r="AN169" s="33"/>
      <c r="AO169" s="11"/>
      <c r="AP169" s="67"/>
      <c r="AQ169" s="68"/>
      <c r="AR169" s="68"/>
      <c r="AS169" s="68"/>
      <c r="AT169" s="14"/>
      <c r="AU169" s="28"/>
      <c r="AV169" s="11"/>
      <c r="AW169" s="11"/>
      <c r="AX169" s="16"/>
      <c r="AY169" s="16"/>
      <c r="AZ169" s="16"/>
      <c r="BA169" s="16"/>
      <c r="BB169" s="16"/>
      <c r="BC169" s="16"/>
      <c r="BD169" s="16"/>
      <c r="BE169" s="16"/>
      <c r="BF169" s="14"/>
      <c r="BG169" s="11"/>
      <c r="BH169" s="11"/>
    </row>
    <row r="170" spans="1:60" ht="30" customHeight="1" x14ac:dyDescent="0.75">
      <c r="A170" s="35" t="s">
        <v>555</v>
      </c>
      <c r="B170" s="52"/>
      <c r="C170" s="53" t="s">
        <v>194</v>
      </c>
      <c r="D170" s="9"/>
      <c r="E170" s="34" t="s">
        <v>886</v>
      </c>
      <c r="F170" s="36">
        <v>1</v>
      </c>
      <c r="G170" s="49"/>
      <c r="H170" s="29"/>
      <c r="I170" s="215">
        <f t="shared" si="19"/>
        <v>0</v>
      </c>
      <c r="J170" s="234"/>
      <c r="K170" s="215">
        <f t="shared" si="20"/>
        <v>0</v>
      </c>
      <c r="L170" s="58"/>
      <c r="M170" s="215">
        <f t="shared" si="21"/>
        <v>0</v>
      </c>
      <c r="N170" s="59"/>
      <c r="O170" s="215">
        <f t="shared" si="22"/>
        <v>0</v>
      </c>
      <c r="P170" s="27"/>
      <c r="Q170" s="215">
        <f t="shared" si="23"/>
        <v>0</v>
      </c>
      <c r="R170" s="26"/>
      <c r="S170" s="724"/>
      <c r="T170" s="215">
        <f t="shared" si="24"/>
        <v>0</v>
      </c>
      <c r="U170" s="215">
        <f t="shared" si="25"/>
        <v>0</v>
      </c>
      <c r="V170" s="215">
        <f t="shared" si="26"/>
        <v>0</v>
      </c>
      <c r="W170" s="215">
        <f t="shared" si="27"/>
        <v>0</v>
      </c>
      <c r="X170" s="15"/>
      <c r="Y170" s="61" t="s">
        <v>275</v>
      </c>
      <c r="Z170" s="62"/>
      <c r="AA170" s="63" t="s">
        <v>194</v>
      </c>
      <c r="AB170" s="64"/>
      <c r="AC170" s="65" t="s">
        <v>886</v>
      </c>
      <c r="AD170" s="37">
        <v>1</v>
      </c>
      <c r="AF170" s="12" t="s">
        <v>275</v>
      </c>
      <c r="AG170" s="10" t="s">
        <v>195</v>
      </c>
      <c r="AH170" s="9"/>
      <c r="AI170" s="34" t="s">
        <v>886</v>
      </c>
      <c r="AJ170" s="37">
        <v>1</v>
      </c>
      <c r="AK170" s="14">
        <v>350</v>
      </c>
      <c r="AL170" s="28"/>
      <c r="AM170" s="28"/>
      <c r="AN170" s="33"/>
      <c r="AO170" s="11"/>
      <c r="AP170" s="67"/>
      <c r="AQ170" s="68"/>
      <c r="AR170" s="68"/>
      <c r="AS170" s="68"/>
      <c r="AT170" s="14"/>
      <c r="AU170" s="28"/>
      <c r="AV170" s="11"/>
      <c r="AW170" s="11"/>
      <c r="AX170" s="16"/>
      <c r="AY170" s="16"/>
      <c r="AZ170" s="16"/>
      <c r="BA170" s="16"/>
      <c r="BB170" s="16"/>
      <c r="BC170" s="16"/>
      <c r="BD170" s="16"/>
      <c r="BE170" s="16"/>
      <c r="BF170" s="14"/>
      <c r="BG170" s="11"/>
      <c r="BH170" s="11"/>
    </row>
    <row r="171" spans="1:60" ht="30" customHeight="1" x14ac:dyDescent="0.75">
      <c r="A171" s="35" t="s">
        <v>556</v>
      </c>
      <c r="B171" s="52"/>
      <c r="C171" s="53" t="s">
        <v>613</v>
      </c>
      <c r="D171" s="9"/>
      <c r="E171" s="34" t="s">
        <v>164</v>
      </c>
      <c r="F171" s="36">
        <v>1</v>
      </c>
      <c r="G171" s="49"/>
      <c r="H171" s="29"/>
      <c r="I171" s="215">
        <f t="shared" si="19"/>
        <v>0</v>
      </c>
      <c r="J171" s="234"/>
      <c r="K171" s="215">
        <f t="shared" si="20"/>
        <v>0</v>
      </c>
      <c r="L171" s="58"/>
      <c r="M171" s="215">
        <f t="shared" si="21"/>
        <v>0</v>
      </c>
      <c r="N171" s="59"/>
      <c r="O171" s="215">
        <f t="shared" si="22"/>
        <v>0</v>
      </c>
      <c r="P171" s="27"/>
      <c r="Q171" s="215">
        <f t="shared" si="23"/>
        <v>0</v>
      </c>
      <c r="R171" s="29"/>
      <c r="S171" s="724"/>
      <c r="T171" s="215">
        <f t="shared" si="24"/>
        <v>0</v>
      </c>
      <c r="U171" s="215">
        <f t="shared" si="25"/>
        <v>0</v>
      </c>
      <c r="V171" s="215">
        <f t="shared" si="26"/>
        <v>0</v>
      </c>
      <c r="W171" s="215">
        <f t="shared" si="27"/>
        <v>0</v>
      </c>
      <c r="X171" s="15"/>
      <c r="Y171" s="61"/>
      <c r="Z171" s="62"/>
      <c r="AA171" s="63"/>
      <c r="AB171" s="64"/>
      <c r="AC171" s="65"/>
      <c r="AD171" s="37"/>
      <c r="AF171" s="12"/>
      <c r="AG171" s="10"/>
      <c r="AH171" s="9"/>
      <c r="AI171" s="34"/>
      <c r="AJ171" s="37"/>
      <c r="AK171" s="14"/>
      <c r="AL171" s="28"/>
      <c r="AM171" s="28"/>
      <c r="AN171" s="33"/>
      <c r="AO171" s="11"/>
      <c r="AP171" s="67"/>
      <c r="AQ171" s="68"/>
      <c r="AR171" s="68"/>
      <c r="AS171" s="68"/>
      <c r="AT171" s="14"/>
      <c r="AU171" s="28"/>
      <c r="AV171" s="11"/>
      <c r="AW171" s="11"/>
      <c r="AX171" s="16"/>
      <c r="AY171" s="16"/>
      <c r="AZ171" s="16"/>
      <c r="BA171" s="16"/>
      <c r="BB171" s="16"/>
      <c r="BC171" s="16"/>
      <c r="BD171" s="16"/>
      <c r="BE171" s="16"/>
      <c r="BF171" s="14"/>
      <c r="BG171" s="11"/>
      <c r="BH171" s="11"/>
    </row>
    <row r="172" spans="1:60" ht="30" customHeight="1" x14ac:dyDescent="0.75">
      <c r="A172" s="341" t="s">
        <v>621</v>
      </c>
      <c r="B172" s="52"/>
      <c r="C172" s="274" t="s">
        <v>652</v>
      </c>
      <c r="D172" s="9"/>
      <c r="E172" s="34"/>
      <c r="F172" s="36"/>
      <c r="G172" s="49"/>
      <c r="H172" s="29"/>
      <c r="I172" s="215"/>
      <c r="J172" s="234"/>
      <c r="K172" s="215"/>
      <c r="L172" s="58"/>
      <c r="M172" s="215"/>
      <c r="N172" s="59"/>
      <c r="O172" s="215"/>
      <c r="P172" s="27"/>
      <c r="Q172" s="215"/>
      <c r="R172" s="29"/>
      <c r="S172" s="724"/>
      <c r="T172" s="215"/>
      <c r="U172" s="215"/>
      <c r="V172" s="215"/>
      <c r="W172" s="215"/>
      <c r="X172" s="15"/>
      <c r="Y172" s="61"/>
      <c r="Z172" s="62"/>
      <c r="AA172" s="63"/>
      <c r="AB172" s="64"/>
      <c r="AC172" s="65"/>
      <c r="AD172" s="37"/>
      <c r="AF172" s="12"/>
      <c r="AG172" s="10"/>
      <c r="AH172" s="9"/>
      <c r="AI172" s="34"/>
      <c r="AJ172" s="37"/>
      <c r="AK172" s="14"/>
      <c r="AL172" s="28"/>
      <c r="AM172" s="28"/>
      <c r="AN172" s="33"/>
      <c r="AO172" s="11"/>
      <c r="AP172" s="67"/>
      <c r="AQ172" s="68"/>
      <c r="AR172" s="68"/>
      <c r="AS172" s="68"/>
      <c r="AT172" s="14"/>
      <c r="AU172" s="28"/>
      <c r="AV172" s="11"/>
      <c r="AW172" s="11"/>
      <c r="AX172" s="16"/>
      <c r="AY172" s="16"/>
      <c r="AZ172" s="16"/>
      <c r="BA172" s="16"/>
      <c r="BB172" s="16"/>
      <c r="BC172" s="16"/>
      <c r="BD172" s="16"/>
      <c r="BE172" s="16"/>
      <c r="BF172" s="14"/>
      <c r="BG172" s="11"/>
      <c r="BH172" s="11"/>
    </row>
    <row r="173" spans="1:60" ht="30" customHeight="1" x14ac:dyDescent="0.75">
      <c r="A173" s="35" t="s">
        <v>622</v>
      </c>
      <c r="B173" s="52"/>
      <c r="C173" s="53" t="s">
        <v>1358</v>
      </c>
      <c r="D173" s="9"/>
      <c r="E173" s="34" t="s">
        <v>164</v>
      </c>
      <c r="F173" s="36">
        <v>1</v>
      </c>
      <c r="G173" s="49"/>
      <c r="H173" s="29"/>
      <c r="I173" s="215">
        <f t="shared" si="19"/>
        <v>0</v>
      </c>
      <c r="J173" s="234"/>
      <c r="K173" s="215">
        <f t="shared" si="20"/>
        <v>0</v>
      </c>
      <c r="L173" s="58"/>
      <c r="M173" s="215">
        <f t="shared" si="21"/>
        <v>0</v>
      </c>
      <c r="N173" s="59"/>
      <c r="O173" s="215">
        <f t="shared" si="22"/>
        <v>0</v>
      </c>
      <c r="P173" s="27"/>
      <c r="Q173" s="215">
        <f t="shared" si="23"/>
        <v>0</v>
      </c>
      <c r="R173" s="29"/>
      <c r="S173" s="724"/>
      <c r="T173" s="215">
        <f t="shared" si="24"/>
        <v>0</v>
      </c>
      <c r="U173" s="215">
        <f t="shared" si="25"/>
        <v>0</v>
      </c>
      <c r="V173" s="215">
        <f t="shared" si="26"/>
        <v>0</v>
      </c>
      <c r="W173" s="215">
        <f t="shared" si="27"/>
        <v>0</v>
      </c>
      <c r="X173" s="15"/>
      <c r="Y173" s="61"/>
      <c r="Z173" s="62"/>
      <c r="AA173" s="63"/>
      <c r="AB173" s="64"/>
      <c r="AC173" s="65"/>
      <c r="AD173" s="37"/>
      <c r="AF173" s="12"/>
      <c r="AG173" s="10"/>
      <c r="AH173" s="9"/>
      <c r="AI173" s="34"/>
      <c r="AJ173" s="37"/>
      <c r="AK173" s="14"/>
      <c r="AL173" s="28"/>
      <c r="AM173" s="28"/>
      <c r="AN173" s="33"/>
      <c r="AO173" s="11"/>
      <c r="AP173" s="67"/>
      <c r="AQ173" s="68"/>
      <c r="AR173" s="68"/>
      <c r="AS173" s="68"/>
      <c r="AT173" s="14"/>
      <c r="AU173" s="28"/>
      <c r="AV173" s="11"/>
      <c r="AW173" s="11"/>
      <c r="AX173" s="16"/>
      <c r="AY173" s="16"/>
      <c r="AZ173" s="16"/>
      <c r="BA173" s="16"/>
      <c r="BB173" s="16"/>
      <c r="BC173" s="16"/>
      <c r="BD173" s="16"/>
      <c r="BE173" s="16"/>
      <c r="BF173" s="14"/>
      <c r="BG173" s="11"/>
      <c r="BH173" s="11"/>
    </row>
    <row r="174" spans="1:60" ht="30" customHeight="1" x14ac:dyDescent="0.75">
      <c r="A174" s="35" t="s">
        <v>623</v>
      </c>
      <c r="B174" s="52"/>
      <c r="C174" s="53" t="s">
        <v>1359</v>
      </c>
      <c r="D174" s="9"/>
      <c r="E174" s="34" t="s">
        <v>164</v>
      </c>
      <c r="F174" s="36">
        <v>6</v>
      </c>
      <c r="G174" s="49"/>
      <c r="H174" s="29"/>
      <c r="I174" s="215">
        <f t="shared" si="19"/>
        <v>0</v>
      </c>
      <c r="J174" s="234"/>
      <c r="K174" s="215">
        <f t="shared" si="20"/>
        <v>0</v>
      </c>
      <c r="L174" s="58"/>
      <c r="M174" s="215">
        <f t="shared" si="21"/>
        <v>0</v>
      </c>
      <c r="N174" s="59"/>
      <c r="O174" s="215">
        <f t="shared" si="22"/>
        <v>0</v>
      </c>
      <c r="P174" s="27"/>
      <c r="Q174" s="215">
        <f t="shared" si="23"/>
        <v>0</v>
      </c>
      <c r="R174" s="29"/>
      <c r="S174" s="724"/>
      <c r="T174" s="215">
        <f t="shared" si="24"/>
        <v>0</v>
      </c>
      <c r="U174" s="215">
        <f t="shared" si="25"/>
        <v>0</v>
      </c>
      <c r="V174" s="215">
        <f t="shared" si="26"/>
        <v>0</v>
      </c>
      <c r="W174" s="215">
        <f t="shared" si="27"/>
        <v>0</v>
      </c>
      <c r="X174" s="15"/>
      <c r="Y174" s="61"/>
      <c r="Z174" s="62"/>
      <c r="AA174" s="63"/>
      <c r="AB174" s="64"/>
      <c r="AC174" s="65"/>
      <c r="AD174" s="37"/>
      <c r="AF174" s="12"/>
      <c r="AG174" s="10"/>
      <c r="AH174" s="9"/>
      <c r="AI174" s="34"/>
      <c r="AJ174" s="37"/>
      <c r="AK174" s="14"/>
      <c r="AL174" s="28"/>
      <c r="AM174" s="28"/>
      <c r="AN174" s="33"/>
      <c r="AO174" s="11"/>
      <c r="AP174" s="67"/>
      <c r="AQ174" s="68"/>
      <c r="AR174" s="68"/>
      <c r="AS174" s="68"/>
      <c r="AT174" s="14"/>
      <c r="AU174" s="28"/>
      <c r="AV174" s="11"/>
      <c r="AW174" s="11"/>
      <c r="AX174" s="16"/>
      <c r="AY174" s="16"/>
      <c r="AZ174" s="16"/>
      <c r="BA174" s="16"/>
      <c r="BB174" s="16"/>
      <c r="BC174" s="16"/>
      <c r="BD174" s="16"/>
      <c r="BE174" s="16"/>
      <c r="BF174" s="14"/>
      <c r="BG174" s="11"/>
      <c r="BH174" s="11"/>
    </row>
    <row r="175" spans="1:60" ht="30" customHeight="1" x14ac:dyDescent="0.75">
      <c r="A175" s="35" t="s">
        <v>624</v>
      </c>
      <c r="B175" s="52"/>
      <c r="C175" s="53" t="s">
        <v>1360</v>
      </c>
      <c r="D175" s="9"/>
      <c r="E175" s="34" t="s">
        <v>164</v>
      </c>
      <c r="F175" s="36">
        <v>3</v>
      </c>
      <c r="G175" s="49"/>
      <c r="H175" s="29"/>
      <c r="I175" s="215">
        <f t="shared" si="19"/>
        <v>0</v>
      </c>
      <c r="J175" s="234"/>
      <c r="K175" s="215">
        <f t="shared" si="20"/>
        <v>0</v>
      </c>
      <c r="L175" s="58"/>
      <c r="M175" s="215">
        <f t="shared" si="21"/>
        <v>0</v>
      </c>
      <c r="N175" s="59"/>
      <c r="O175" s="215">
        <f t="shared" si="22"/>
        <v>0</v>
      </c>
      <c r="P175" s="27"/>
      <c r="Q175" s="215">
        <f t="shared" si="23"/>
        <v>0</v>
      </c>
      <c r="R175" s="29"/>
      <c r="S175" s="724"/>
      <c r="T175" s="215">
        <f t="shared" si="24"/>
        <v>0</v>
      </c>
      <c r="U175" s="215">
        <f t="shared" si="25"/>
        <v>0</v>
      </c>
      <c r="V175" s="215">
        <f t="shared" si="26"/>
        <v>0</v>
      </c>
      <c r="W175" s="215">
        <f t="shared" si="27"/>
        <v>0</v>
      </c>
      <c r="X175" s="15"/>
      <c r="Y175" s="61"/>
      <c r="Z175" s="62"/>
      <c r="AA175" s="63"/>
      <c r="AB175" s="64"/>
      <c r="AC175" s="65"/>
      <c r="AD175" s="37"/>
      <c r="AF175" s="12"/>
      <c r="AG175" s="10"/>
      <c r="AH175" s="9"/>
      <c r="AI175" s="34"/>
      <c r="AJ175" s="37"/>
      <c r="AK175" s="14"/>
      <c r="AL175" s="28"/>
      <c r="AM175" s="28"/>
      <c r="AN175" s="33"/>
      <c r="AO175" s="11"/>
      <c r="AP175" s="67"/>
      <c r="AQ175" s="68"/>
      <c r="AR175" s="68"/>
      <c r="AS175" s="68"/>
      <c r="AT175" s="14"/>
      <c r="AU175" s="28"/>
      <c r="AV175" s="11"/>
      <c r="AW175" s="11"/>
      <c r="AX175" s="16"/>
      <c r="AY175" s="16"/>
      <c r="AZ175" s="16"/>
      <c r="BA175" s="16"/>
      <c r="BB175" s="16"/>
      <c r="BC175" s="16"/>
      <c r="BD175" s="16"/>
      <c r="BE175" s="16"/>
      <c r="BF175" s="14"/>
      <c r="BG175" s="11"/>
      <c r="BH175" s="11"/>
    </row>
    <row r="176" spans="1:60" ht="30" customHeight="1" x14ac:dyDescent="0.75">
      <c r="A176" s="35" t="s">
        <v>625</v>
      </c>
      <c r="B176" s="52"/>
      <c r="C176" s="53" t="s">
        <v>1361</v>
      </c>
      <c r="D176" s="9"/>
      <c r="E176" s="34" t="s">
        <v>164</v>
      </c>
      <c r="F176" s="36">
        <v>3</v>
      </c>
      <c r="G176" s="49"/>
      <c r="H176" s="29"/>
      <c r="I176" s="215">
        <f t="shared" si="19"/>
        <v>0</v>
      </c>
      <c r="J176" s="234"/>
      <c r="K176" s="215">
        <f t="shared" si="20"/>
        <v>0</v>
      </c>
      <c r="L176" s="58"/>
      <c r="M176" s="215">
        <f t="shared" si="21"/>
        <v>0</v>
      </c>
      <c r="N176" s="59"/>
      <c r="O176" s="215">
        <f t="shared" si="22"/>
        <v>0</v>
      </c>
      <c r="P176" s="27"/>
      <c r="Q176" s="215">
        <f t="shared" si="23"/>
        <v>0</v>
      </c>
      <c r="R176" s="29"/>
      <c r="S176" s="724"/>
      <c r="T176" s="215">
        <f t="shared" si="24"/>
        <v>0</v>
      </c>
      <c r="U176" s="215">
        <f t="shared" si="25"/>
        <v>0</v>
      </c>
      <c r="V176" s="215">
        <f t="shared" si="26"/>
        <v>0</v>
      </c>
      <c r="W176" s="215">
        <f t="shared" si="27"/>
        <v>0</v>
      </c>
      <c r="X176" s="15"/>
      <c r="Y176" s="61"/>
      <c r="Z176" s="62"/>
      <c r="AA176" s="63"/>
      <c r="AB176" s="64"/>
      <c r="AC176" s="65"/>
      <c r="AD176" s="37"/>
      <c r="AF176" s="12"/>
      <c r="AG176" s="10"/>
      <c r="AH176" s="9"/>
      <c r="AI176" s="34"/>
      <c r="AJ176" s="37"/>
      <c r="AK176" s="14"/>
      <c r="AL176" s="28"/>
      <c r="AM176" s="28"/>
      <c r="AN176" s="33"/>
      <c r="AO176" s="11"/>
      <c r="AP176" s="67"/>
      <c r="AQ176" s="68"/>
      <c r="AR176" s="68"/>
      <c r="AS176" s="68"/>
      <c r="AT176" s="14"/>
      <c r="AU176" s="28"/>
      <c r="AV176" s="11"/>
      <c r="AW176" s="11"/>
      <c r="AX176" s="16"/>
      <c r="AY176" s="16"/>
      <c r="AZ176" s="16"/>
      <c r="BA176" s="16"/>
      <c r="BB176" s="16"/>
      <c r="BC176" s="16"/>
      <c r="BD176" s="16"/>
      <c r="BE176" s="16"/>
      <c r="BF176" s="14"/>
      <c r="BG176" s="11"/>
      <c r="BH176" s="11"/>
    </row>
    <row r="177" spans="1:60" ht="30" customHeight="1" x14ac:dyDescent="0.75">
      <c r="A177" s="35" t="s">
        <v>626</v>
      </c>
      <c r="B177" s="52"/>
      <c r="C177" s="96" t="s">
        <v>1362</v>
      </c>
      <c r="D177" s="9"/>
      <c r="E177" s="34" t="s">
        <v>164</v>
      </c>
      <c r="F177" s="36">
        <v>3</v>
      </c>
      <c r="G177" s="49"/>
      <c r="H177" s="29"/>
      <c r="I177" s="215">
        <f t="shared" si="19"/>
        <v>0</v>
      </c>
      <c r="J177" s="234"/>
      <c r="K177" s="215">
        <f t="shared" si="20"/>
        <v>0</v>
      </c>
      <c r="L177" s="58"/>
      <c r="M177" s="215">
        <f t="shared" si="21"/>
        <v>0</v>
      </c>
      <c r="N177" s="59"/>
      <c r="O177" s="215">
        <f t="shared" si="22"/>
        <v>0</v>
      </c>
      <c r="P177" s="27"/>
      <c r="Q177" s="215">
        <f t="shared" si="23"/>
        <v>0</v>
      </c>
      <c r="R177" s="29"/>
      <c r="S177" s="724"/>
      <c r="T177" s="215">
        <f t="shared" si="24"/>
        <v>0</v>
      </c>
      <c r="U177" s="215">
        <f t="shared" si="25"/>
        <v>0</v>
      </c>
      <c r="V177" s="215">
        <f t="shared" si="26"/>
        <v>0</v>
      </c>
      <c r="W177" s="215">
        <f t="shared" si="27"/>
        <v>0</v>
      </c>
      <c r="X177" s="15"/>
      <c r="Y177" s="61"/>
      <c r="Z177" s="62"/>
      <c r="AA177" s="63"/>
      <c r="AB177" s="64"/>
      <c r="AC177" s="65"/>
      <c r="AD177" s="37"/>
      <c r="AF177" s="12"/>
      <c r="AG177" s="10"/>
      <c r="AH177" s="9"/>
      <c r="AI177" s="34"/>
      <c r="AJ177" s="37"/>
      <c r="AK177" s="14"/>
      <c r="AL177" s="28"/>
      <c r="AM177" s="28"/>
      <c r="AN177" s="33"/>
      <c r="AO177" s="11"/>
      <c r="AP177" s="67"/>
      <c r="AQ177" s="68"/>
      <c r="AR177" s="68"/>
      <c r="AS177" s="68"/>
      <c r="AT177" s="14"/>
      <c r="AU177" s="28"/>
      <c r="AV177" s="11"/>
      <c r="AW177" s="11"/>
      <c r="AX177" s="16"/>
      <c r="AY177" s="16"/>
      <c r="AZ177" s="16"/>
      <c r="BA177" s="16"/>
      <c r="BB177" s="16"/>
      <c r="BC177" s="16"/>
      <c r="BD177" s="16"/>
      <c r="BE177" s="16"/>
      <c r="BF177" s="14"/>
      <c r="BG177" s="11"/>
      <c r="BH177" s="11"/>
    </row>
    <row r="178" spans="1:60" ht="30" customHeight="1" x14ac:dyDescent="0.75">
      <c r="A178" s="35" t="s">
        <v>627</v>
      </c>
      <c r="B178" s="52"/>
      <c r="C178" s="53" t="s">
        <v>960</v>
      </c>
      <c r="D178" s="9"/>
      <c r="E178" s="34" t="s">
        <v>886</v>
      </c>
      <c r="F178" s="36">
        <v>1</v>
      </c>
      <c r="G178" s="49"/>
      <c r="H178" s="29"/>
      <c r="I178" s="215">
        <f t="shared" si="19"/>
        <v>0</v>
      </c>
      <c r="J178" s="234"/>
      <c r="K178" s="215">
        <f t="shared" si="20"/>
        <v>0</v>
      </c>
      <c r="L178" s="58"/>
      <c r="M178" s="215">
        <f t="shared" si="21"/>
        <v>0</v>
      </c>
      <c r="N178" s="59"/>
      <c r="O178" s="215">
        <f t="shared" si="22"/>
        <v>0</v>
      </c>
      <c r="P178" s="27"/>
      <c r="Q178" s="215">
        <f t="shared" si="23"/>
        <v>0</v>
      </c>
      <c r="R178" s="29"/>
      <c r="S178" s="724"/>
      <c r="T178" s="215">
        <f t="shared" si="24"/>
        <v>0</v>
      </c>
      <c r="U178" s="215">
        <f t="shared" si="25"/>
        <v>0</v>
      </c>
      <c r="V178" s="215">
        <f t="shared" si="26"/>
        <v>0</v>
      </c>
      <c r="W178" s="215">
        <f t="shared" si="27"/>
        <v>0</v>
      </c>
      <c r="X178" s="15"/>
      <c r="Y178" s="61"/>
      <c r="Z178" s="62"/>
      <c r="AA178" s="63"/>
      <c r="AB178" s="64"/>
      <c r="AC178" s="65"/>
      <c r="AD178" s="37"/>
      <c r="AF178" s="12"/>
      <c r="AG178" s="10"/>
      <c r="AH178" s="9"/>
      <c r="AI178" s="34"/>
      <c r="AJ178" s="37"/>
      <c r="AK178" s="14"/>
      <c r="AL178" s="28"/>
      <c r="AM178" s="28"/>
      <c r="AN178" s="33"/>
      <c r="AO178" s="11"/>
      <c r="AP178" s="67"/>
      <c r="AQ178" s="68"/>
      <c r="AR178" s="68"/>
      <c r="AS178" s="68"/>
      <c r="AT178" s="14"/>
      <c r="AU178" s="28"/>
      <c r="AV178" s="11"/>
      <c r="AW178" s="11"/>
      <c r="AX178" s="16"/>
      <c r="AY178" s="16"/>
      <c r="AZ178" s="16"/>
      <c r="BA178" s="16"/>
      <c r="BB178" s="16"/>
      <c r="BC178" s="16"/>
      <c r="BD178" s="16"/>
      <c r="BE178" s="16"/>
      <c r="BF178" s="14"/>
      <c r="BG178" s="11"/>
      <c r="BH178" s="11"/>
    </row>
    <row r="179" spans="1:60" ht="30" customHeight="1" x14ac:dyDescent="0.75">
      <c r="A179" s="35" t="s">
        <v>628</v>
      </c>
      <c r="B179" s="52"/>
      <c r="C179" s="53" t="s">
        <v>188</v>
      </c>
      <c r="D179" s="9"/>
      <c r="E179" s="34" t="s">
        <v>886</v>
      </c>
      <c r="F179" s="36">
        <v>1</v>
      </c>
      <c r="G179" s="49"/>
      <c r="H179" s="29"/>
      <c r="I179" s="215">
        <f t="shared" si="19"/>
        <v>0</v>
      </c>
      <c r="J179" s="234"/>
      <c r="K179" s="215">
        <f t="shared" si="20"/>
        <v>0</v>
      </c>
      <c r="L179" s="58"/>
      <c r="M179" s="215">
        <f t="shared" si="21"/>
        <v>0</v>
      </c>
      <c r="N179" s="59"/>
      <c r="O179" s="215">
        <f t="shared" si="22"/>
        <v>0</v>
      </c>
      <c r="P179" s="27"/>
      <c r="Q179" s="215">
        <f t="shared" si="23"/>
        <v>0</v>
      </c>
      <c r="R179" s="29"/>
      <c r="S179" s="724"/>
      <c r="T179" s="215">
        <f t="shared" si="24"/>
        <v>0</v>
      </c>
      <c r="U179" s="215">
        <f t="shared" si="25"/>
        <v>0</v>
      </c>
      <c r="V179" s="215">
        <f t="shared" si="26"/>
        <v>0</v>
      </c>
      <c r="W179" s="215">
        <f t="shared" si="27"/>
        <v>0</v>
      </c>
      <c r="X179" s="15"/>
      <c r="Y179" s="61"/>
      <c r="Z179" s="62"/>
      <c r="AA179" s="63"/>
      <c r="AB179" s="64"/>
      <c r="AC179" s="65"/>
      <c r="AD179" s="37"/>
      <c r="AF179" s="12"/>
      <c r="AG179" s="10"/>
      <c r="AH179" s="9"/>
      <c r="AI179" s="34"/>
      <c r="AJ179" s="37"/>
      <c r="AK179" s="14"/>
      <c r="AL179" s="28"/>
      <c r="AM179" s="28"/>
      <c r="AN179" s="33"/>
      <c r="AO179" s="11"/>
      <c r="AP179" s="67"/>
      <c r="AQ179" s="68"/>
      <c r="AR179" s="68"/>
      <c r="AS179" s="68"/>
      <c r="AT179" s="14"/>
      <c r="AU179" s="28"/>
      <c r="AV179" s="11"/>
      <c r="AW179" s="11"/>
      <c r="AX179" s="16"/>
      <c r="AY179" s="16"/>
      <c r="AZ179" s="16"/>
      <c r="BA179" s="16"/>
      <c r="BB179" s="16"/>
      <c r="BC179" s="16"/>
      <c r="BD179" s="16"/>
      <c r="BE179" s="16"/>
      <c r="BF179" s="14"/>
      <c r="BG179" s="11"/>
      <c r="BH179" s="11"/>
    </row>
    <row r="180" spans="1:60" ht="30" customHeight="1" x14ac:dyDescent="0.75">
      <c r="A180" s="35" t="s">
        <v>629</v>
      </c>
      <c r="B180" s="52"/>
      <c r="C180" s="53" t="s">
        <v>191</v>
      </c>
      <c r="D180" s="9"/>
      <c r="E180" s="34" t="s">
        <v>886</v>
      </c>
      <c r="F180" s="36">
        <v>1</v>
      </c>
      <c r="G180" s="49"/>
      <c r="H180" s="29"/>
      <c r="I180" s="215">
        <f t="shared" si="19"/>
        <v>0</v>
      </c>
      <c r="J180" s="234"/>
      <c r="K180" s="215">
        <f t="shared" si="20"/>
        <v>0</v>
      </c>
      <c r="L180" s="58"/>
      <c r="M180" s="215">
        <f t="shared" si="21"/>
        <v>0</v>
      </c>
      <c r="N180" s="59"/>
      <c r="O180" s="215">
        <f t="shared" si="22"/>
        <v>0</v>
      </c>
      <c r="P180" s="27"/>
      <c r="Q180" s="215">
        <f t="shared" si="23"/>
        <v>0</v>
      </c>
      <c r="R180" s="29"/>
      <c r="S180" s="724"/>
      <c r="T180" s="215">
        <f t="shared" si="24"/>
        <v>0</v>
      </c>
      <c r="U180" s="215">
        <f t="shared" si="25"/>
        <v>0</v>
      </c>
      <c r="V180" s="215">
        <f t="shared" si="26"/>
        <v>0</v>
      </c>
      <c r="W180" s="215">
        <f t="shared" si="27"/>
        <v>0</v>
      </c>
      <c r="X180" s="15"/>
      <c r="Y180" s="61"/>
      <c r="Z180" s="62"/>
      <c r="AA180" s="63"/>
      <c r="AB180" s="64"/>
      <c r="AC180" s="65"/>
      <c r="AD180" s="37"/>
      <c r="AF180" s="12"/>
      <c r="AG180" s="10"/>
      <c r="AH180" s="9"/>
      <c r="AI180" s="34"/>
      <c r="AJ180" s="37"/>
      <c r="AK180" s="14"/>
      <c r="AL180" s="28"/>
      <c r="AM180" s="28"/>
      <c r="AN180" s="33"/>
      <c r="AO180" s="11"/>
      <c r="AP180" s="67"/>
      <c r="AQ180" s="68"/>
      <c r="AR180" s="68"/>
      <c r="AS180" s="68"/>
      <c r="AT180" s="14"/>
      <c r="AU180" s="28"/>
      <c r="AV180" s="11"/>
      <c r="AW180" s="11"/>
      <c r="AX180" s="16"/>
      <c r="AY180" s="16"/>
      <c r="AZ180" s="16"/>
      <c r="BA180" s="16"/>
      <c r="BB180" s="16"/>
      <c r="BC180" s="16"/>
      <c r="BD180" s="16"/>
      <c r="BE180" s="16"/>
      <c r="BF180" s="14"/>
      <c r="BG180" s="11"/>
      <c r="BH180" s="11"/>
    </row>
    <row r="181" spans="1:60" ht="30" customHeight="1" x14ac:dyDescent="0.75">
      <c r="A181" s="35" t="s">
        <v>630</v>
      </c>
      <c r="B181" s="52"/>
      <c r="C181" s="53" t="s">
        <v>613</v>
      </c>
      <c r="D181" s="9"/>
      <c r="E181" s="34" t="s">
        <v>164</v>
      </c>
      <c r="F181" s="36">
        <v>1</v>
      </c>
      <c r="G181" s="49"/>
      <c r="H181" s="29"/>
      <c r="I181" s="215">
        <f t="shared" si="19"/>
        <v>0</v>
      </c>
      <c r="J181" s="234"/>
      <c r="K181" s="215">
        <f t="shared" si="20"/>
        <v>0</v>
      </c>
      <c r="L181" s="58"/>
      <c r="M181" s="215">
        <f t="shared" si="21"/>
        <v>0</v>
      </c>
      <c r="N181" s="59"/>
      <c r="O181" s="215">
        <f t="shared" si="22"/>
        <v>0</v>
      </c>
      <c r="P181" s="27"/>
      <c r="Q181" s="215">
        <f t="shared" si="23"/>
        <v>0</v>
      </c>
      <c r="R181" s="29"/>
      <c r="S181" s="724"/>
      <c r="T181" s="215">
        <f t="shared" si="24"/>
        <v>0</v>
      </c>
      <c r="U181" s="215">
        <f t="shared" si="25"/>
        <v>0</v>
      </c>
      <c r="V181" s="215">
        <f t="shared" si="26"/>
        <v>0</v>
      </c>
      <c r="W181" s="215">
        <f t="shared" si="27"/>
        <v>0</v>
      </c>
      <c r="X181" s="15"/>
      <c r="Y181" s="61"/>
      <c r="Z181" s="62"/>
      <c r="AA181" s="63"/>
      <c r="AB181" s="64"/>
      <c r="AC181" s="65"/>
      <c r="AD181" s="37"/>
      <c r="AF181" s="12"/>
      <c r="AG181" s="10"/>
      <c r="AH181" s="9"/>
      <c r="AI181" s="34"/>
      <c r="AJ181" s="37"/>
      <c r="AK181" s="14"/>
      <c r="AL181" s="28"/>
      <c r="AM181" s="28"/>
      <c r="AN181" s="33"/>
      <c r="AO181" s="11"/>
      <c r="AP181" s="67"/>
      <c r="AQ181" s="68"/>
      <c r="AR181" s="68"/>
      <c r="AS181" s="68"/>
      <c r="AT181" s="14"/>
      <c r="AU181" s="28"/>
      <c r="AV181" s="11"/>
      <c r="AW181" s="11"/>
      <c r="AX181" s="16"/>
      <c r="AY181" s="16"/>
      <c r="AZ181" s="16"/>
      <c r="BA181" s="16"/>
      <c r="BB181" s="16"/>
      <c r="BC181" s="16"/>
      <c r="BD181" s="16"/>
      <c r="BE181" s="16"/>
      <c r="BF181" s="14"/>
      <c r="BG181" s="11"/>
      <c r="BH181" s="11"/>
    </row>
    <row r="182" spans="1:60" ht="30" customHeight="1" x14ac:dyDescent="0.75">
      <c r="A182" s="35" t="s">
        <v>651</v>
      </c>
      <c r="B182" s="52"/>
      <c r="C182" s="53" t="s">
        <v>616</v>
      </c>
      <c r="D182" s="9"/>
      <c r="E182" s="34" t="s">
        <v>886</v>
      </c>
      <c r="F182" s="36">
        <v>1</v>
      </c>
      <c r="G182" s="49"/>
      <c r="H182" s="29"/>
      <c r="I182" s="215">
        <f t="shared" si="19"/>
        <v>0</v>
      </c>
      <c r="J182" s="234"/>
      <c r="K182" s="215">
        <f t="shared" si="20"/>
        <v>0</v>
      </c>
      <c r="L182" s="58"/>
      <c r="M182" s="215">
        <f t="shared" si="21"/>
        <v>0</v>
      </c>
      <c r="N182" s="59"/>
      <c r="O182" s="215">
        <f t="shared" si="22"/>
        <v>0</v>
      </c>
      <c r="P182" s="27"/>
      <c r="Q182" s="215">
        <f t="shared" si="23"/>
        <v>0</v>
      </c>
      <c r="R182" s="29"/>
      <c r="S182" s="724"/>
      <c r="T182" s="215">
        <f t="shared" si="24"/>
        <v>0</v>
      </c>
      <c r="U182" s="215">
        <f t="shared" si="25"/>
        <v>0</v>
      </c>
      <c r="V182" s="215">
        <f t="shared" si="26"/>
        <v>0</v>
      </c>
      <c r="W182" s="215">
        <f t="shared" si="27"/>
        <v>0</v>
      </c>
      <c r="X182" s="15"/>
      <c r="Y182" s="61"/>
      <c r="Z182" s="62"/>
      <c r="AA182" s="63"/>
      <c r="AB182" s="64"/>
      <c r="AC182" s="65"/>
      <c r="AD182" s="37"/>
      <c r="AF182" s="12"/>
      <c r="AG182" s="10"/>
      <c r="AH182" s="9"/>
      <c r="AI182" s="34"/>
      <c r="AJ182" s="37"/>
      <c r="AK182" s="14"/>
      <c r="AL182" s="28"/>
      <c r="AM182" s="28"/>
      <c r="AN182" s="33"/>
      <c r="AO182" s="11"/>
      <c r="AP182" s="67"/>
      <c r="AQ182" s="68"/>
      <c r="AR182" s="68"/>
      <c r="AS182" s="68"/>
      <c r="AT182" s="14"/>
      <c r="AU182" s="28"/>
      <c r="AV182" s="11"/>
      <c r="AW182" s="11"/>
      <c r="AX182" s="16"/>
      <c r="AY182" s="16"/>
      <c r="AZ182" s="16"/>
      <c r="BA182" s="16"/>
      <c r="BB182" s="16"/>
      <c r="BC182" s="16"/>
      <c r="BD182" s="16"/>
      <c r="BE182" s="16"/>
      <c r="BF182" s="14"/>
      <c r="BG182" s="11"/>
      <c r="BH182" s="11"/>
    </row>
    <row r="183" spans="1:60" ht="30" customHeight="1" x14ac:dyDescent="0.75">
      <c r="A183" s="341" t="s">
        <v>654</v>
      </c>
      <c r="B183" s="52"/>
      <c r="C183" s="274" t="s">
        <v>653</v>
      </c>
      <c r="D183" s="9"/>
      <c r="E183" s="34"/>
      <c r="F183" s="36"/>
      <c r="G183" s="49"/>
      <c r="H183" s="29"/>
      <c r="I183" s="215"/>
      <c r="J183" s="234"/>
      <c r="K183" s="215"/>
      <c r="L183" s="58"/>
      <c r="M183" s="215"/>
      <c r="N183" s="59"/>
      <c r="O183" s="215"/>
      <c r="P183" s="27"/>
      <c r="Q183" s="215"/>
      <c r="R183" s="29"/>
      <c r="S183" s="724"/>
      <c r="T183" s="215"/>
      <c r="U183" s="215"/>
      <c r="V183" s="215"/>
      <c r="W183" s="215"/>
      <c r="X183" s="15"/>
      <c r="Y183" s="61"/>
      <c r="Z183" s="62"/>
      <c r="AA183" s="63"/>
      <c r="AB183" s="64"/>
      <c r="AC183" s="65"/>
      <c r="AD183" s="37"/>
      <c r="AF183" s="12"/>
      <c r="AG183" s="10"/>
      <c r="AH183" s="9"/>
      <c r="AI183" s="34"/>
      <c r="AJ183" s="37"/>
      <c r="AK183" s="14"/>
      <c r="AL183" s="28"/>
      <c r="AM183" s="28"/>
      <c r="AN183" s="33"/>
      <c r="AO183" s="11"/>
      <c r="AP183" s="67"/>
      <c r="AQ183" s="68"/>
      <c r="AR183" s="68"/>
      <c r="AS183" s="68"/>
      <c r="AT183" s="14"/>
      <c r="AU183" s="28"/>
      <c r="AV183" s="11"/>
      <c r="AW183" s="11"/>
      <c r="AX183" s="16"/>
      <c r="AY183" s="16"/>
      <c r="AZ183" s="16"/>
      <c r="BA183" s="16"/>
      <c r="BB183" s="16"/>
      <c r="BC183" s="16"/>
      <c r="BD183" s="16"/>
      <c r="BE183" s="16"/>
      <c r="BF183" s="14"/>
      <c r="BG183" s="11"/>
      <c r="BH183" s="11"/>
    </row>
    <row r="184" spans="1:60" ht="30" customHeight="1" x14ac:dyDescent="0.75">
      <c r="A184" s="35" t="s">
        <v>655</v>
      </c>
      <c r="B184" s="52"/>
      <c r="C184" s="53" t="str">
        <f>C173</f>
        <v>Disjoncteur triphasé 225 kV avec support</v>
      </c>
      <c r="D184" s="9"/>
      <c r="E184" s="34" t="s">
        <v>164</v>
      </c>
      <c r="F184" s="36">
        <v>1</v>
      </c>
      <c r="G184" s="49"/>
      <c r="H184" s="29"/>
      <c r="I184" s="215">
        <f t="shared" si="19"/>
        <v>0</v>
      </c>
      <c r="J184" s="234"/>
      <c r="K184" s="215">
        <f t="shared" si="20"/>
        <v>0</v>
      </c>
      <c r="L184" s="58"/>
      <c r="M184" s="215">
        <f t="shared" si="21"/>
        <v>0</v>
      </c>
      <c r="N184" s="59"/>
      <c r="O184" s="215">
        <f t="shared" si="22"/>
        <v>0</v>
      </c>
      <c r="P184" s="27"/>
      <c r="Q184" s="215">
        <f t="shared" si="23"/>
        <v>0</v>
      </c>
      <c r="R184" s="29"/>
      <c r="S184" s="724"/>
      <c r="T184" s="215">
        <f t="shared" si="24"/>
        <v>0</v>
      </c>
      <c r="U184" s="215">
        <f t="shared" si="25"/>
        <v>0</v>
      </c>
      <c r="V184" s="215">
        <f t="shared" si="26"/>
        <v>0</v>
      </c>
      <c r="W184" s="215">
        <f t="shared" si="27"/>
        <v>0</v>
      </c>
      <c r="X184" s="15"/>
      <c r="Y184" s="61"/>
      <c r="Z184" s="62"/>
      <c r="AA184" s="63"/>
      <c r="AB184" s="64"/>
      <c r="AC184" s="65"/>
      <c r="AD184" s="37"/>
      <c r="AF184" s="12"/>
      <c r="AG184" s="10"/>
      <c r="AH184" s="9"/>
      <c r="AI184" s="34"/>
      <c r="AJ184" s="37"/>
      <c r="AK184" s="14"/>
      <c r="AL184" s="28"/>
      <c r="AM184" s="28"/>
      <c r="AN184" s="33"/>
      <c r="AO184" s="11"/>
      <c r="AP184" s="67"/>
      <c r="AQ184" s="68"/>
      <c r="AR184" s="68"/>
      <c r="AS184" s="68"/>
      <c r="AT184" s="14"/>
      <c r="AU184" s="28"/>
      <c r="AV184" s="11"/>
      <c r="AW184" s="11"/>
      <c r="AX184" s="16"/>
      <c r="AY184" s="16"/>
      <c r="AZ184" s="16"/>
      <c r="BA184" s="16"/>
      <c r="BB184" s="16"/>
      <c r="BC184" s="16"/>
      <c r="BD184" s="16"/>
      <c r="BE184" s="16"/>
      <c r="BF184" s="14"/>
      <c r="BG184" s="11"/>
      <c r="BH184" s="11"/>
    </row>
    <row r="185" spans="1:60" ht="30" customHeight="1" x14ac:dyDescent="0.75">
      <c r="A185" s="35" t="s">
        <v>656</v>
      </c>
      <c r="B185" s="52"/>
      <c r="C185" s="53" t="str">
        <f>C174</f>
        <v>Sectionneur pantographe monophasé 225 kV</v>
      </c>
      <c r="D185" s="9"/>
      <c r="E185" s="34" t="s">
        <v>164</v>
      </c>
      <c r="F185" s="36">
        <v>6</v>
      </c>
      <c r="G185" s="49"/>
      <c r="H185" s="29"/>
      <c r="I185" s="215">
        <f t="shared" si="19"/>
        <v>0</v>
      </c>
      <c r="J185" s="234"/>
      <c r="K185" s="215">
        <f t="shared" si="20"/>
        <v>0</v>
      </c>
      <c r="L185" s="58"/>
      <c r="M185" s="215">
        <f t="shared" si="21"/>
        <v>0</v>
      </c>
      <c r="N185" s="59"/>
      <c r="O185" s="215">
        <f t="shared" si="22"/>
        <v>0</v>
      </c>
      <c r="P185" s="27"/>
      <c r="Q185" s="215">
        <f t="shared" si="23"/>
        <v>0</v>
      </c>
      <c r="R185" s="29"/>
      <c r="S185" s="724"/>
      <c r="T185" s="215">
        <f t="shared" si="24"/>
        <v>0</v>
      </c>
      <c r="U185" s="215">
        <f t="shared" si="25"/>
        <v>0</v>
      </c>
      <c r="V185" s="215">
        <f t="shared" si="26"/>
        <v>0</v>
      </c>
      <c r="W185" s="215">
        <f t="shared" si="27"/>
        <v>0</v>
      </c>
      <c r="X185" s="15"/>
      <c r="Y185" s="61"/>
      <c r="Z185" s="62"/>
      <c r="AA185" s="63"/>
      <c r="AB185" s="64"/>
      <c r="AC185" s="65"/>
      <c r="AD185" s="37"/>
      <c r="AF185" s="12"/>
      <c r="AG185" s="10"/>
      <c r="AH185" s="9"/>
      <c r="AI185" s="34"/>
      <c r="AJ185" s="37"/>
      <c r="AK185" s="14"/>
      <c r="AL185" s="28"/>
      <c r="AM185" s="28"/>
      <c r="AN185" s="33"/>
      <c r="AO185" s="11"/>
      <c r="AP185" s="67"/>
      <c r="AQ185" s="68"/>
      <c r="AR185" s="68"/>
      <c r="AS185" s="68"/>
      <c r="AT185" s="14"/>
      <c r="AU185" s="28"/>
      <c r="AV185" s="11"/>
      <c r="AW185" s="11"/>
      <c r="AX185" s="16"/>
      <c r="AY185" s="16"/>
      <c r="AZ185" s="16"/>
      <c r="BA185" s="16"/>
      <c r="BB185" s="16"/>
      <c r="BC185" s="16"/>
      <c r="BD185" s="16"/>
      <c r="BE185" s="16"/>
      <c r="BF185" s="14"/>
      <c r="BG185" s="11"/>
      <c r="BH185" s="11"/>
    </row>
    <row r="186" spans="1:60" ht="30" customHeight="1" x14ac:dyDescent="0.75">
      <c r="A186" s="35" t="s">
        <v>657</v>
      </c>
      <c r="B186" s="52"/>
      <c r="C186" s="53" t="str">
        <f t="shared" ref="C186:C188" si="28">C175</f>
        <v>Transformateurs de courant 225kV amont</v>
      </c>
      <c r="D186" s="9"/>
      <c r="E186" s="34" t="s">
        <v>164</v>
      </c>
      <c r="F186" s="36">
        <v>3</v>
      </c>
      <c r="G186" s="49"/>
      <c r="H186" s="29"/>
      <c r="I186" s="215">
        <f t="shared" si="19"/>
        <v>0</v>
      </c>
      <c r="J186" s="234"/>
      <c r="K186" s="215">
        <f t="shared" si="20"/>
        <v>0</v>
      </c>
      <c r="L186" s="58"/>
      <c r="M186" s="215">
        <f t="shared" si="21"/>
        <v>0</v>
      </c>
      <c r="N186" s="59"/>
      <c r="O186" s="215">
        <f t="shared" si="22"/>
        <v>0</v>
      </c>
      <c r="P186" s="27"/>
      <c r="Q186" s="215">
        <f t="shared" si="23"/>
        <v>0</v>
      </c>
      <c r="R186" s="29"/>
      <c r="S186" s="724"/>
      <c r="T186" s="215">
        <f t="shared" si="24"/>
        <v>0</v>
      </c>
      <c r="U186" s="215">
        <f t="shared" si="25"/>
        <v>0</v>
      </c>
      <c r="V186" s="215">
        <f t="shared" si="26"/>
        <v>0</v>
      </c>
      <c r="W186" s="215">
        <f t="shared" si="27"/>
        <v>0</v>
      </c>
      <c r="X186" s="15"/>
      <c r="Y186" s="61"/>
      <c r="Z186" s="62"/>
      <c r="AA186" s="63"/>
      <c r="AB186" s="64"/>
      <c r="AC186" s="65"/>
      <c r="AD186" s="37"/>
      <c r="AF186" s="12"/>
      <c r="AG186" s="10"/>
      <c r="AH186" s="9"/>
      <c r="AI186" s="34"/>
      <c r="AJ186" s="37"/>
      <c r="AK186" s="14"/>
      <c r="AL186" s="28"/>
      <c r="AM186" s="28"/>
      <c r="AN186" s="33"/>
      <c r="AO186" s="11"/>
      <c r="AP186" s="67"/>
      <c r="AQ186" s="68"/>
      <c r="AR186" s="68"/>
      <c r="AS186" s="68"/>
      <c r="AT186" s="14"/>
      <c r="AU186" s="28"/>
      <c r="AV186" s="11"/>
      <c r="AW186" s="11"/>
      <c r="AX186" s="16"/>
      <c r="AY186" s="16"/>
      <c r="AZ186" s="16"/>
      <c r="BA186" s="16"/>
      <c r="BB186" s="16"/>
      <c r="BC186" s="16"/>
      <c r="BD186" s="16"/>
      <c r="BE186" s="16"/>
      <c r="BF186" s="14"/>
      <c r="BG186" s="11"/>
      <c r="BH186" s="11"/>
    </row>
    <row r="187" spans="1:60" ht="30" customHeight="1" x14ac:dyDescent="0.75">
      <c r="A187" s="35" t="s">
        <v>658</v>
      </c>
      <c r="B187" s="52"/>
      <c r="C187" s="53" t="str">
        <f t="shared" si="28"/>
        <v>Transformateurs de courant 225kV aval</v>
      </c>
      <c r="D187" s="9"/>
      <c r="E187" s="34" t="s">
        <v>164</v>
      </c>
      <c r="F187" s="36">
        <v>3</v>
      </c>
      <c r="G187" s="49"/>
      <c r="H187" s="29"/>
      <c r="I187" s="215">
        <f t="shared" si="19"/>
        <v>0</v>
      </c>
      <c r="J187" s="234"/>
      <c r="K187" s="215">
        <f t="shared" si="20"/>
        <v>0</v>
      </c>
      <c r="L187" s="58"/>
      <c r="M187" s="215">
        <f t="shared" si="21"/>
        <v>0</v>
      </c>
      <c r="N187" s="59"/>
      <c r="O187" s="215">
        <f t="shared" si="22"/>
        <v>0</v>
      </c>
      <c r="P187" s="27"/>
      <c r="Q187" s="215">
        <f t="shared" si="23"/>
        <v>0</v>
      </c>
      <c r="R187" s="29"/>
      <c r="S187" s="724"/>
      <c r="T187" s="215">
        <f t="shared" si="24"/>
        <v>0</v>
      </c>
      <c r="U187" s="215">
        <f t="shared" si="25"/>
        <v>0</v>
      </c>
      <c r="V187" s="215">
        <f t="shared" si="26"/>
        <v>0</v>
      </c>
      <c r="W187" s="215">
        <f t="shared" si="27"/>
        <v>0</v>
      </c>
      <c r="X187" s="15"/>
      <c r="Y187" s="61"/>
      <c r="Z187" s="62"/>
      <c r="AA187" s="63"/>
      <c r="AB187" s="64"/>
      <c r="AC187" s="65"/>
      <c r="AD187" s="37"/>
      <c r="AF187" s="12"/>
      <c r="AG187" s="10"/>
      <c r="AH187" s="9"/>
      <c r="AI187" s="34"/>
      <c r="AJ187" s="37"/>
      <c r="AK187" s="14"/>
      <c r="AL187" s="28"/>
      <c r="AM187" s="28"/>
      <c r="AN187" s="33"/>
      <c r="AO187" s="11"/>
      <c r="AP187" s="67"/>
      <c r="AQ187" s="68"/>
      <c r="AR187" s="68"/>
      <c r="AS187" s="68"/>
      <c r="AT187" s="14"/>
      <c r="AU187" s="28"/>
      <c r="AV187" s="11"/>
      <c r="AW187" s="11"/>
      <c r="AX187" s="16"/>
      <c r="AY187" s="16"/>
      <c r="AZ187" s="16"/>
      <c r="BA187" s="16"/>
      <c r="BB187" s="16"/>
      <c r="BC187" s="16"/>
      <c r="BD187" s="16"/>
      <c r="BE187" s="16"/>
      <c r="BF187" s="14"/>
      <c r="BG187" s="11"/>
      <c r="BH187" s="11"/>
    </row>
    <row r="188" spans="1:60" ht="30" customHeight="1" x14ac:dyDescent="0.75">
      <c r="A188" s="35" t="s">
        <v>659</v>
      </c>
      <c r="B188" s="52"/>
      <c r="C188" s="53" t="str">
        <f t="shared" si="28"/>
        <v xml:space="preserve">Parafoudre 225kV à oxyde métallique </v>
      </c>
      <c r="D188" s="9"/>
      <c r="E188" s="34" t="s">
        <v>164</v>
      </c>
      <c r="F188" s="36">
        <v>3</v>
      </c>
      <c r="G188" s="49"/>
      <c r="H188" s="29"/>
      <c r="I188" s="215">
        <f t="shared" si="19"/>
        <v>0</v>
      </c>
      <c r="J188" s="234"/>
      <c r="K188" s="215">
        <f t="shared" si="20"/>
        <v>0</v>
      </c>
      <c r="L188" s="58"/>
      <c r="M188" s="215">
        <f t="shared" si="21"/>
        <v>0</v>
      </c>
      <c r="N188" s="59"/>
      <c r="O188" s="215">
        <f t="shared" si="22"/>
        <v>0</v>
      </c>
      <c r="P188" s="27"/>
      <c r="Q188" s="215">
        <f t="shared" si="23"/>
        <v>0</v>
      </c>
      <c r="R188" s="29"/>
      <c r="S188" s="724"/>
      <c r="T188" s="215">
        <f t="shared" si="24"/>
        <v>0</v>
      </c>
      <c r="U188" s="215">
        <f t="shared" si="25"/>
        <v>0</v>
      </c>
      <c r="V188" s="215">
        <f t="shared" si="26"/>
        <v>0</v>
      </c>
      <c r="W188" s="215">
        <f t="shared" si="27"/>
        <v>0</v>
      </c>
      <c r="X188" s="15"/>
      <c r="Y188" s="61"/>
      <c r="Z188" s="62"/>
      <c r="AA188" s="63"/>
      <c r="AB188" s="64"/>
      <c r="AC188" s="65"/>
      <c r="AD188" s="37"/>
      <c r="AF188" s="12"/>
      <c r="AG188" s="10"/>
      <c r="AH188" s="9"/>
      <c r="AI188" s="34"/>
      <c r="AJ188" s="37"/>
      <c r="AK188" s="14"/>
      <c r="AL188" s="28"/>
      <c r="AM188" s="28"/>
      <c r="AN188" s="33"/>
      <c r="AO188" s="11"/>
      <c r="AP188" s="67"/>
      <c r="AQ188" s="68"/>
      <c r="AR188" s="68"/>
      <c r="AS188" s="68"/>
      <c r="AT188" s="14"/>
      <c r="AU188" s="28"/>
      <c r="AV188" s="11"/>
      <c r="AW188" s="11"/>
      <c r="AX188" s="16"/>
      <c r="AY188" s="16"/>
      <c r="AZ188" s="16"/>
      <c r="BA188" s="16"/>
      <c r="BB188" s="16"/>
      <c r="BC188" s="16"/>
      <c r="BD188" s="16"/>
      <c r="BE188" s="16"/>
      <c r="BF188" s="14"/>
      <c r="BG188" s="11"/>
      <c r="BH188" s="11"/>
    </row>
    <row r="189" spans="1:60" ht="30" customHeight="1" x14ac:dyDescent="0.75">
      <c r="A189" s="35" t="s">
        <v>660</v>
      </c>
      <c r="B189" s="52"/>
      <c r="C189" s="53" t="s">
        <v>960</v>
      </c>
      <c r="D189" s="9"/>
      <c r="E189" s="34" t="s">
        <v>886</v>
      </c>
      <c r="F189" s="36">
        <v>1</v>
      </c>
      <c r="G189" s="49"/>
      <c r="H189" s="29"/>
      <c r="I189" s="215">
        <f t="shared" si="19"/>
        <v>0</v>
      </c>
      <c r="J189" s="234"/>
      <c r="K189" s="215">
        <f t="shared" si="20"/>
        <v>0</v>
      </c>
      <c r="L189" s="58"/>
      <c r="M189" s="215">
        <f t="shared" si="21"/>
        <v>0</v>
      </c>
      <c r="N189" s="59"/>
      <c r="O189" s="215">
        <f t="shared" si="22"/>
        <v>0</v>
      </c>
      <c r="P189" s="27"/>
      <c r="Q189" s="215">
        <f t="shared" si="23"/>
        <v>0</v>
      </c>
      <c r="R189" s="29"/>
      <c r="S189" s="724"/>
      <c r="T189" s="215">
        <f t="shared" si="24"/>
        <v>0</v>
      </c>
      <c r="U189" s="215">
        <f t="shared" si="25"/>
        <v>0</v>
      </c>
      <c r="V189" s="215">
        <f t="shared" si="26"/>
        <v>0</v>
      </c>
      <c r="W189" s="215">
        <f t="shared" si="27"/>
        <v>0</v>
      </c>
      <c r="X189" s="15"/>
      <c r="Y189" s="61"/>
      <c r="Z189" s="62"/>
      <c r="AA189" s="63"/>
      <c r="AB189" s="64"/>
      <c r="AC189" s="65"/>
      <c r="AD189" s="37"/>
      <c r="AF189" s="12"/>
      <c r="AG189" s="10"/>
      <c r="AH189" s="9"/>
      <c r="AI189" s="34"/>
      <c r="AJ189" s="37"/>
      <c r="AK189" s="14"/>
      <c r="AL189" s="28"/>
      <c r="AM189" s="28"/>
      <c r="AN189" s="33"/>
      <c r="AO189" s="11"/>
      <c r="AP189" s="67"/>
      <c r="AQ189" s="68"/>
      <c r="AR189" s="68"/>
      <c r="AS189" s="68"/>
      <c r="AT189" s="14"/>
      <c r="AU189" s="28"/>
      <c r="AV189" s="11"/>
      <c r="AW189" s="11"/>
      <c r="AX189" s="16"/>
      <c r="AY189" s="16"/>
      <c r="AZ189" s="16"/>
      <c r="BA189" s="16"/>
      <c r="BB189" s="16"/>
      <c r="BC189" s="16"/>
      <c r="BD189" s="16"/>
      <c r="BE189" s="16"/>
      <c r="BF189" s="14"/>
      <c r="BG189" s="11"/>
      <c r="BH189" s="11"/>
    </row>
    <row r="190" spans="1:60" ht="30" customHeight="1" x14ac:dyDescent="0.75">
      <c r="A190" s="35" t="s">
        <v>661</v>
      </c>
      <c r="B190" s="52"/>
      <c r="C190" s="53" t="s">
        <v>188</v>
      </c>
      <c r="D190" s="9"/>
      <c r="E190" s="34" t="s">
        <v>886</v>
      </c>
      <c r="F190" s="36">
        <v>1</v>
      </c>
      <c r="G190" s="49"/>
      <c r="H190" s="29"/>
      <c r="I190" s="215">
        <f t="shared" ref="I190:I246" si="29">F190*H190</f>
        <v>0</v>
      </c>
      <c r="J190" s="234"/>
      <c r="K190" s="215">
        <f t="shared" ref="K190:K246" si="30">F190*J190</f>
        <v>0</v>
      </c>
      <c r="L190" s="58"/>
      <c r="M190" s="215">
        <f t="shared" ref="M190:M246" si="31">F190*L190</f>
        <v>0</v>
      </c>
      <c r="N190" s="59"/>
      <c r="O190" s="215">
        <f t="shared" ref="O190:O246" si="32">F190*N190</f>
        <v>0</v>
      </c>
      <c r="P190" s="27"/>
      <c r="Q190" s="215">
        <f t="shared" ref="Q190:Q246" si="33">F190*P190</f>
        <v>0</v>
      </c>
      <c r="R190" s="29"/>
      <c r="S190" s="724"/>
      <c r="T190" s="215">
        <f t="shared" ref="T190:T246" si="34">F190*R190</f>
        <v>0</v>
      </c>
      <c r="U190" s="215">
        <f t="shared" ref="U190:U246" si="35">I190+M190+Q190</f>
        <v>0</v>
      </c>
      <c r="V190" s="215">
        <f t="shared" ref="V190:V246" si="36">+K190+O190+T190</f>
        <v>0</v>
      </c>
      <c r="W190" s="215">
        <f t="shared" ref="W190:W246" si="37">+U190*652.69+V190</f>
        <v>0</v>
      </c>
      <c r="X190" s="15"/>
      <c r="Y190" s="61"/>
      <c r="Z190" s="62"/>
      <c r="AA190" s="63"/>
      <c r="AB190" s="64"/>
      <c r="AC190" s="65"/>
      <c r="AD190" s="37"/>
      <c r="AF190" s="12"/>
      <c r="AG190" s="10"/>
      <c r="AH190" s="9"/>
      <c r="AI190" s="34"/>
      <c r="AJ190" s="37"/>
      <c r="AK190" s="14"/>
      <c r="AL190" s="28"/>
      <c r="AM190" s="28"/>
      <c r="AN190" s="33"/>
      <c r="AO190" s="11"/>
      <c r="AP190" s="67"/>
      <c r="AQ190" s="68"/>
      <c r="AR190" s="68"/>
      <c r="AS190" s="68"/>
      <c r="AT190" s="14"/>
      <c r="AU190" s="28"/>
      <c r="AV190" s="11"/>
      <c r="AW190" s="11"/>
      <c r="AX190" s="16"/>
      <c r="AY190" s="16"/>
      <c r="AZ190" s="16"/>
      <c r="BA190" s="16"/>
      <c r="BB190" s="16"/>
      <c r="BC190" s="16"/>
      <c r="BD190" s="16"/>
      <c r="BE190" s="16"/>
      <c r="BF190" s="14"/>
      <c r="BG190" s="11"/>
      <c r="BH190" s="11"/>
    </row>
    <row r="191" spans="1:60" ht="30" customHeight="1" x14ac:dyDescent="0.75">
      <c r="A191" s="35" t="s">
        <v>662</v>
      </c>
      <c r="B191" s="52"/>
      <c r="C191" s="53" t="s">
        <v>191</v>
      </c>
      <c r="D191" s="9"/>
      <c r="E191" s="34" t="s">
        <v>886</v>
      </c>
      <c r="F191" s="36">
        <v>1</v>
      </c>
      <c r="G191" s="49"/>
      <c r="H191" s="29"/>
      <c r="I191" s="215">
        <f t="shared" si="29"/>
        <v>0</v>
      </c>
      <c r="J191" s="234"/>
      <c r="K191" s="215">
        <f t="shared" si="30"/>
        <v>0</v>
      </c>
      <c r="L191" s="58"/>
      <c r="M191" s="215">
        <f t="shared" si="31"/>
        <v>0</v>
      </c>
      <c r="N191" s="59"/>
      <c r="O191" s="215">
        <f t="shared" si="32"/>
        <v>0</v>
      </c>
      <c r="P191" s="27"/>
      <c r="Q191" s="215">
        <f t="shared" si="33"/>
        <v>0</v>
      </c>
      <c r="R191" s="29"/>
      <c r="S191" s="724"/>
      <c r="T191" s="215">
        <f t="shared" si="34"/>
        <v>0</v>
      </c>
      <c r="U191" s="215">
        <f t="shared" si="35"/>
        <v>0</v>
      </c>
      <c r="V191" s="215">
        <f t="shared" si="36"/>
        <v>0</v>
      </c>
      <c r="W191" s="215">
        <f t="shared" si="37"/>
        <v>0</v>
      </c>
      <c r="X191" s="15"/>
      <c r="Y191" s="61"/>
      <c r="Z191" s="62"/>
      <c r="AA191" s="63"/>
      <c r="AB191" s="64"/>
      <c r="AC191" s="65"/>
      <c r="AD191" s="37"/>
      <c r="AF191" s="12"/>
      <c r="AG191" s="10"/>
      <c r="AH191" s="9"/>
      <c r="AI191" s="34"/>
      <c r="AJ191" s="37"/>
      <c r="AK191" s="14"/>
      <c r="AL191" s="28"/>
      <c r="AM191" s="28"/>
      <c r="AN191" s="33"/>
      <c r="AO191" s="11"/>
      <c r="AP191" s="67"/>
      <c r="AQ191" s="68"/>
      <c r="AR191" s="68"/>
      <c r="AS191" s="68"/>
      <c r="AT191" s="14"/>
      <c r="AU191" s="28"/>
      <c r="AV191" s="11"/>
      <c r="AW191" s="11"/>
      <c r="AX191" s="16"/>
      <c r="AY191" s="16"/>
      <c r="AZ191" s="16"/>
      <c r="BA191" s="16"/>
      <c r="BB191" s="16"/>
      <c r="BC191" s="16"/>
      <c r="BD191" s="16"/>
      <c r="BE191" s="16"/>
      <c r="BF191" s="14"/>
      <c r="BG191" s="11"/>
      <c r="BH191" s="11"/>
    </row>
    <row r="192" spans="1:60" ht="30" customHeight="1" x14ac:dyDescent="0.75">
      <c r="A192" s="35" t="s">
        <v>663</v>
      </c>
      <c r="B192" s="52"/>
      <c r="C192" s="53" t="s">
        <v>613</v>
      </c>
      <c r="D192" s="9"/>
      <c r="E192" s="34" t="s">
        <v>164</v>
      </c>
      <c r="F192" s="36">
        <v>1</v>
      </c>
      <c r="G192" s="49"/>
      <c r="H192" s="29"/>
      <c r="I192" s="215">
        <f t="shared" si="29"/>
        <v>0</v>
      </c>
      <c r="J192" s="234"/>
      <c r="K192" s="215">
        <f t="shared" si="30"/>
        <v>0</v>
      </c>
      <c r="L192" s="58"/>
      <c r="M192" s="215">
        <f t="shared" si="31"/>
        <v>0</v>
      </c>
      <c r="N192" s="59"/>
      <c r="O192" s="215">
        <f t="shared" si="32"/>
        <v>0</v>
      </c>
      <c r="P192" s="27"/>
      <c r="Q192" s="215">
        <f t="shared" si="33"/>
        <v>0</v>
      </c>
      <c r="R192" s="29"/>
      <c r="S192" s="724"/>
      <c r="T192" s="215">
        <f t="shared" si="34"/>
        <v>0</v>
      </c>
      <c r="U192" s="215">
        <f t="shared" si="35"/>
        <v>0</v>
      </c>
      <c r="V192" s="215">
        <f t="shared" si="36"/>
        <v>0</v>
      </c>
      <c r="W192" s="215">
        <f t="shared" si="37"/>
        <v>0</v>
      </c>
      <c r="X192" s="15"/>
      <c r="Y192" s="61"/>
      <c r="Z192" s="62"/>
      <c r="AA192" s="63"/>
      <c r="AB192" s="64"/>
      <c r="AC192" s="65"/>
      <c r="AD192" s="37"/>
      <c r="AF192" s="12"/>
      <c r="AG192" s="10"/>
      <c r="AH192" s="9"/>
      <c r="AI192" s="34"/>
      <c r="AJ192" s="37"/>
      <c r="AK192" s="14"/>
      <c r="AL192" s="28"/>
      <c r="AM192" s="28"/>
      <c r="AN192" s="33"/>
      <c r="AO192" s="11"/>
      <c r="AP192" s="67"/>
      <c r="AQ192" s="68"/>
      <c r="AR192" s="68"/>
      <c r="AS192" s="68"/>
      <c r="AT192" s="14"/>
      <c r="AU192" s="28"/>
      <c r="AV192" s="11"/>
      <c r="AW192" s="11"/>
      <c r="AX192" s="16"/>
      <c r="AY192" s="16"/>
      <c r="AZ192" s="16"/>
      <c r="BA192" s="16"/>
      <c r="BB192" s="16"/>
      <c r="BC192" s="16"/>
      <c r="BD192" s="16"/>
      <c r="BE192" s="16"/>
      <c r="BF192" s="14"/>
      <c r="BG192" s="11"/>
      <c r="BH192" s="11"/>
    </row>
    <row r="193" spans="1:60" ht="30" customHeight="1" x14ac:dyDescent="0.75">
      <c r="A193" s="35" t="s">
        <v>664</v>
      </c>
      <c r="B193" s="52"/>
      <c r="C193" s="53" t="s">
        <v>616</v>
      </c>
      <c r="D193" s="9"/>
      <c r="E193" s="34" t="s">
        <v>886</v>
      </c>
      <c r="F193" s="36">
        <v>1</v>
      </c>
      <c r="G193" s="49"/>
      <c r="H193" s="29"/>
      <c r="I193" s="215">
        <f t="shared" si="29"/>
        <v>0</v>
      </c>
      <c r="J193" s="234"/>
      <c r="K193" s="215">
        <f t="shared" si="30"/>
        <v>0</v>
      </c>
      <c r="L193" s="58"/>
      <c r="M193" s="215">
        <f t="shared" si="31"/>
        <v>0</v>
      </c>
      <c r="N193" s="59"/>
      <c r="O193" s="215">
        <f t="shared" si="32"/>
        <v>0</v>
      </c>
      <c r="P193" s="27"/>
      <c r="Q193" s="215">
        <f t="shared" si="33"/>
        <v>0</v>
      </c>
      <c r="R193" s="29"/>
      <c r="S193" s="724"/>
      <c r="T193" s="215">
        <f t="shared" si="34"/>
        <v>0</v>
      </c>
      <c r="U193" s="215">
        <f t="shared" si="35"/>
        <v>0</v>
      </c>
      <c r="V193" s="215">
        <f t="shared" si="36"/>
        <v>0</v>
      </c>
      <c r="W193" s="215">
        <f t="shared" si="37"/>
        <v>0</v>
      </c>
      <c r="X193" s="15"/>
      <c r="Y193" s="61"/>
      <c r="Z193" s="62"/>
      <c r="AA193" s="63"/>
      <c r="AB193" s="64"/>
      <c r="AC193" s="65"/>
      <c r="AD193" s="37"/>
      <c r="AF193" s="12"/>
      <c r="AG193" s="10"/>
      <c r="AH193" s="9"/>
      <c r="AI193" s="34"/>
      <c r="AJ193" s="37"/>
      <c r="AK193" s="14"/>
      <c r="AL193" s="28"/>
      <c r="AM193" s="28"/>
      <c r="AN193" s="33"/>
      <c r="AO193" s="11"/>
      <c r="AP193" s="67"/>
      <c r="AQ193" s="68"/>
      <c r="AR193" s="68"/>
      <c r="AS193" s="68"/>
      <c r="AT193" s="14"/>
      <c r="AU193" s="28"/>
      <c r="AV193" s="11"/>
      <c r="AW193" s="11"/>
      <c r="AX193" s="16"/>
      <c r="AY193" s="16"/>
      <c r="AZ193" s="16"/>
      <c r="BA193" s="16"/>
      <c r="BB193" s="16"/>
      <c r="BC193" s="16"/>
      <c r="BD193" s="16"/>
      <c r="BE193" s="16"/>
      <c r="BF193" s="14"/>
      <c r="BG193" s="11"/>
      <c r="BH193" s="11"/>
    </row>
    <row r="194" spans="1:60" ht="30" customHeight="1" x14ac:dyDescent="0.75">
      <c r="A194" s="341" t="s">
        <v>279</v>
      </c>
      <c r="B194" s="70" t="s">
        <v>280</v>
      </c>
      <c r="C194" s="274"/>
      <c r="D194" s="9"/>
      <c r="E194" s="34"/>
      <c r="F194" s="36"/>
      <c r="G194" s="58"/>
      <c r="H194" s="59"/>
      <c r="I194" s="215"/>
      <c r="J194" s="58"/>
      <c r="K194" s="215"/>
      <c r="L194" s="58"/>
      <c r="M194" s="215"/>
      <c r="N194" s="59"/>
      <c r="O194" s="215"/>
      <c r="P194" s="58"/>
      <c r="Q194" s="215"/>
      <c r="R194" s="59"/>
      <c r="S194" s="722"/>
      <c r="T194" s="215"/>
      <c r="U194" s="215"/>
      <c r="V194" s="215"/>
      <c r="W194" s="215"/>
      <c r="X194" s="15"/>
      <c r="Y194" s="168" t="s">
        <v>279</v>
      </c>
      <c r="Z194" s="46" t="s">
        <v>280</v>
      </c>
      <c r="AA194" s="154"/>
      <c r="AB194" s="64"/>
      <c r="AC194" s="65"/>
      <c r="AD194" s="37"/>
      <c r="AF194" s="170" t="s">
        <v>279</v>
      </c>
      <c r="AG194" s="156" t="s">
        <v>281</v>
      </c>
      <c r="AH194" s="9"/>
      <c r="AI194" s="34"/>
      <c r="AJ194" s="37"/>
      <c r="AK194" s="66"/>
      <c r="AL194" s="28"/>
      <c r="AM194" s="28"/>
      <c r="AN194" s="67"/>
      <c r="AO194" s="68"/>
      <c r="AP194" s="67"/>
      <c r="AQ194" s="68"/>
      <c r="AR194" s="68"/>
      <c r="AS194" s="68"/>
      <c r="AT194" s="66"/>
      <c r="AU194" s="69"/>
      <c r="AV194" s="68"/>
      <c r="AW194" s="68"/>
      <c r="AX194" s="16"/>
      <c r="AY194" s="16"/>
      <c r="AZ194" s="16"/>
      <c r="BA194" s="16"/>
      <c r="BB194" s="16"/>
      <c r="BC194" s="16"/>
      <c r="BD194" s="16"/>
      <c r="BE194" s="16"/>
      <c r="BF194" s="14"/>
      <c r="BG194" s="11"/>
      <c r="BH194" s="11"/>
    </row>
    <row r="195" spans="1:60" ht="30" customHeight="1" x14ac:dyDescent="0.75">
      <c r="A195" s="35" t="s">
        <v>282</v>
      </c>
      <c r="B195" s="52"/>
      <c r="C195" s="13" t="s">
        <v>613</v>
      </c>
      <c r="E195" s="547" t="s">
        <v>164</v>
      </c>
      <c r="F195" s="13">
        <v>1</v>
      </c>
      <c r="G195" s="49"/>
      <c r="H195" s="29"/>
      <c r="I195" s="215">
        <f t="shared" si="29"/>
        <v>0</v>
      </c>
      <c r="J195" s="234"/>
      <c r="K195" s="215">
        <f t="shared" si="30"/>
        <v>0</v>
      </c>
      <c r="L195" s="58"/>
      <c r="M195" s="215">
        <f t="shared" si="31"/>
        <v>0</v>
      </c>
      <c r="N195" s="59"/>
      <c r="O195" s="215">
        <f t="shared" si="32"/>
        <v>0</v>
      </c>
      <c r="P195" s="27"/>
      <c r="Q195" s="215">
        <f t="shared" si="33"/>
        <v>0</v>
      </c>
      <c r="R195" s="26"/>
      <c r="S195" s="724"/>
      <c r="T195" s="215">
        <f t="shared" si="34"/>
        <v>0</v>
      </c>
      <c r="U195" s="215">
        <f t="shared" si="35"/>
        <v>0</v>
      </c>
      <c r="V195" s="215">
        <f t="shared" si="36"/>
        <v>0</v>
      </c>
      <c r="W195" s="215">
        <f t="shared" si="37"/>
        <v>0</v>
      </c>
      <c r="X195" s="15"/>
      <c r="Y195" s="61" t="s">
        <v>282</v>
      </c>
      <c r="Z195" s="62"/>
      <c r="AA195" s="63" t="s">
        <v>283</v>
      </c>
      <c r="AB195" s="64"/>
      <c r="AC195" s="65" t="s">
        <v>284</v>
      </c>
      <c r="AD195" s="37">
        <v>60</v>
      </c>
      <c r="AF195" s="12" t="s">
        <v>282</v>
      </c>
      <c r="AG195" s="10" t="s">
        <v>285</v>
      </c>
      <c r="AH195" s="9"/>
      <c r="AI195" s="34" t="s">
        <v>286</v>
      </c>
      <c r="AJ195" s="37">
        <v>60</v>
      </c>
      <c r="AK195" s="14">
        <v>120</v>
      </c>
      <c r="AL195" s="28"/>
      <c r="AM195" s="28"/>
      <c r="AN195" s="33"/>
      <c r="AO195" s="11"/>
      <c r="AP195" s="67"/>
      <c r="AQ195" s="68"/>
      <c r="AR195" s="68"/>
      <c r="AS195" s="68"/>
      <c r="AT195" s="14"/>
      <c r="AU195" s="28"/>
      <c r="AV195" s="11"/>
      <c r="AW195" s="11"/>
      <c r="AX195" s="16"/>
      <c r="AY195" s="16"/>
      <c r="AZ195" s="16"/>
      <c r="BA195" s="16"/>
      <c r="BB195" s="16"/>
      <c r="BC195" s="16"/>
      <c r="BD195" s="16"/>
      <c r="BE195" s="16"/>
      <c r="BF195" s="14"/>
      <c r="BG195" s="11"/>
      <c r="BH195" s="11"/>
    </row>
    <row r="196" spans="1:60" ht="30" customHeight="1" x14ac:dyDescent="0.75">
      <c r="A196" s="35" t="s">
        <v>287</v>
      </c>
      <c r="B196" s="52"/>
      <c r="C196" s="53" t="s">
        <v>283</v>
      </c>
      <c r="D196" s="9"/>
      <c r="E196" s="34" t="s">
        <v>886</v>
      </c>
      <c r="F196" s="36">
        <v>1</v>
      </c>
      <c r="G196" s="49"/>
      <c r="H196" s="29"/>
      <c r="I196" s="215">
        <f t="shared" si="29"/>
        <v>0</v>
      </c>
      <c r="J196" s="234"/>
      <c r="K196" s="215">
        <f t="shared" si="30"/>
        <v>0</v>
      </c>
      <c r="L196" s="58"/>
      <c r="M196" s="215">
        <f t="shared" si="31"/>
        <v>0</v>
      </c>
      <c r="N196" s="59"/>
      <c r="O196" s="215">
        <f t="shared" si="32"/>
        <v>0</v>
      </c>
      <c r="P196" s="27"/>
      <c r="Q196" s="215">
        <f t="shared" si="33"/>
        <v>0</v>
      </c>
      <c r="R196" s="26"/>
      <c r="S196" s="724"/>
      <c r="T196" s="215">
        <f t="shared" si="34"/>
        <v>0</v>
      </c>
      <c r="U196" s="215">
        <f t="shared" si="35"/>
        <v>0</v>
      </c>
      <c r="V196" s="215">
        <f t="shared" si="36"/>
        <v>0</v>
      </c>
      <c r="W196" s="215">
        <f t="shared" si="37"/>
        <v>0</v>
      </c>
      <c r="X196" s="15"/>
      <c r="Y196" s="61"/>
      <c r="Z196" s="62"/>
      <c r="AA196" s="63"/>
      <c r="AB196" s="64"/>
      <c r="AC196" s="65"/>
      <c r="AD196" s="37"/>
      <c r="AF196" s="12"/>
      <c r="AG196" s="10"/>
      <c r="AH196" s="9"/>
      <c r="AI196" s="34"/>
      <c r="AJ196" s="37"/>
      <c r="AK196" s="14"/>
      <c r="AL196" s="28"/>
      <c r="AM196" s="28"/>
      <c r="AN196" s="33"/>
      <c r="AO196" s="11"/>
      <c r="AP196" s="67"/>
      <c r="AQ196" s="68"/>
      <c r="AR196" s="68"/>
      <c r="AS196" s="68"/>
      <c r="AT196" s="14"/>
      <c r="AU196" s="28"/>
      <c r="AV196" s="11"/>
      <c r="AW196" s="11"/>
      <c r="AX196" s="16"/>
      <c r="AY196" s="16"/>
      <c r="AZ196" s="16"/>
      <c r="BA196" s="16"/>
      <c r="BB196" s="16"/>
      <c r="BC196" s="16"/>
      <c r="BD196" s="16"/>
      <c r="BE196" s="16"/>
      <c r="BF196" s="14"/>
      <c r="BG196" s="11"/>
      <c r="BH196" s="11"/>
    </row>
    <row r="197" spans="1:60" ht="30" customHeight="1" x14ac:dyDescent="0.75">
      <c r="A197" s="35" t="s">
        <v>290</v>
      </c>
      <c r="B197" s="52"/>
      <c r="C197" s="53" t="s">
        <v>288</v>
      </c>
      <c r="D197" s="9"/>
      <c r="E197" s="34" t="s">
        <v>886</v>
      </c>
      <c r="F197" s="36">
        <v>1</v>
      </c>
      <c r="G197" s="49"/>
      <c r="H197" s="29"/>
      <c r="I197" s="215">
        <f t="shared" si="29"/>
        <v>0</v>
      </c>
      <c r="J197" s="234"/>
      <c r="K197" s="215">
        <f t="shared" si="30"/>
        <v>0</v>
      </c>
      <c r="L197" s="58"/>
      <c r="M197" s="215">
        <f t="shared" si="31"/>
        <v>0</v>
      </c>
      <c r="N197" s="59"/>
      <c r="O197" s="215">
        <f t="shared" si="32"/>
        <v>0</v>
      </c>
      <c r="P197" s="27"/>
      <c r="Q197" s="215">
        <f t="shared" si="33"/>
        <v>0</v>
      </c>
      <c r="R197" s="26"/>
      <c r="S197" s="724"/>
      <c r="T197" s="215">
        <f t="shared" si="34"/>
        <v>0</v>
      </c>
      <c r="U197" s="215">
        <f t="shared" si="35"/>
        <v>0</v>
      </c>
      <c r="V197" s="215">
        <f t="shared" si="36"/>
        <v>0</v>
      </c>
      <c r="W197" s="215">
        <f t="shared" si="37"/>
        <v>0</v>
      </c>
      <c r="X197" s="15"/>
      <c r="Y197" s="61" t="s">
        <v>287</v>
      </c>
      <c r="Z197" s="62"/>
      <c r="AA197" s="63" t="s">
        <v>288</v>
      </c>
      <c r="AB197" s="64"/>
      <c r="AC197" s="65" t="s">
        <v>886</v>
      </c>
      <c r="AD197" s="37">
        <v>1</v>
      </c>
      <c r="AF197" s="12" t="s">
        <v>287</v>
      </c>
      <c r="AG197" s="10" t="s">
        <v>289</v>
      </c>
      <c r="AH197" s="9"/>
      <c r="AI197" s="34" t="s">
        <v>886</v>
      </c>
      <c r="AJ197" s="37">
        <v>1</v>
      </c>
      <c r="AK197" s="14">
        <v>35000</v>
      </c>
      <c r="AL197" s="28"/>
      <c r="AM197" s="28"/>
      <c r="AN197" s="33"/>
      <c r="AO197" s="11"/>
      <c r="AP197" s="67"/>
      <c r="AQ197" s="68"/>
      <c r="AR197" s="68"/>
      <c r="AS197" s="68"/>
      <c r="AT197" s="14"/>
      <c r="AU197" s="28"/>
      <c r="AV197" s="11"/>
      <c r="AW197" s="11"/>
      <c r="AX197" s="16"/>
      <c r="AY197" s="16"/>
      <c r="AZ197" s="16"/>
      <c r="BA197" s="16"/>
      <c r="BB197" s="16"/>
      <c r="BC197" s="16"/>
      <c r="BD197" s="16"/>
      <c r="BE197" s="16"/>
      <c r="BF197" s="14"/>
      <c r="BG197" s="11"/>
      <c r="BH197" s="11"/>
    </row>
    <row r="198" spans="1:60" ht="30" customHeight="1" x14ac:dyDescent="0.75">
      <c r="A198" s="35" t="s">
        <v>1027</v>
      </c>
      <c r="B198" s="52"/>
      <c r="C198" s="53" t="s">
        <v>291</v>
      </c>
      <c r="D198" s="9"/>
      <c r="E198" s="34" t="s">
        <v>164</v>
      </c>
      <c r="F198" s="36">
        <v>6</v>
      </c>
      <c r="G198" s="49"/>
      <c r="H198" s="29"/>
      <c r="I198" s="215">
        <f t="shared" si="29"/>
        <v>0</v>
      </c>
      <c r="J198" s="234"/>
      <c r="K198" s="215">
        <f t="shared" si="30"/>
        <v>0</v>
      </c>
      <c r="L198" s="58"/>
      <c r="M198" s="215">
        <f t="shared" si="31"/>
        <v>0</v>
      </c>
      <c r="N198" s="59"/>
      <c r="O198" s="215">
        <f t="shared" si="32"/>
        <v>0</v>
      </c>
      <c r="P198" s="27"/>
      <c r="Q198" s="215">
        <f t="shared" si="33"/>
        <v>0</v>
      </c>
      <c r="R198" s="26"/>
      <c r="S198" s="724"/>
      <c r="T198" s="215">
        <f t="shared" si="34"/>
        <v>0</v>
      </c>
      <c r="U198" s="215">
        <f t="shared" si="35"/>
        <v>0</v>
      </c>
      <c r="V198" s="215">
        <f t="shared" si="36"/>
        <v>0</v>
      </c>
      <c r="W198" s="215">
        <f t="shared" si="37"/>
        <v>0</v>
      </c>
      <c r="X198" s="15"/>
      <c r="Y198" s="61" t="s">
        <v>290</v>
      </c>
      <c r="Z198" s="62"/>
      <c r="AA198" s="63" t="s">
        <v>291</v>
      </c>
      <c r="AB198" s="64"/>
      <c r="AC198" s="65" t="s">
        <v>164</v>
      </c>
      <c r="AD198" s="37">
        <v>6</v>
      </c>
      <c r="AF198" s="12" t="s">
        <v>290</v>
      </c>
      <c r="AG198" s="10" t="s">
        <v>292</v>
      </c>
      <c r="AH198" s="9"/>
      <c r="AI198" s="34" t="s">
        <v>164</v>
      </c>
      <c r="AJ198" s="37">
        <v>6</v>
      </c>
      <c r="AK198" s="14">
        <v>350</v>
      </c>
      <c r="AL198" s="28"/>
      <c r="AM198" s="28"/>
      <c r="AN198" s="33"/>
      <c r="AO198" s="11"/>
      <c r="AP198" s="67"/>
      <c r="AQ198" s="68"/>
      <c r="AR198" s="68"/>
      <c r="AS198" s="68"/>
      <c r="AT198" s="14"/>
      <c r="AU198" s="28"/>
      <c r="AV198" s="11"/>
      <c r="AW198" s="11"/>
      <c r="AX198" s="16"/>
      <c r="AY198" s="16"/>
      <c r="AZ198" s="16"/>
      <c r="BA198" s="16"/>
      <c r="BB198" s="16"/>
      <c r="BC198" s="16"/>
      <c r="BD198" s="16"/>
      <c r="BE198" s="16"/>
      <c r="BF198" s="14"/>
      <c r="BG198" s="11"/>
      <c r="BH198" s="11"/>
    </row>
    <row r="199" spans="1:60" ht="30" customHeight="1" x14ac:dyDescent="0.75">
      <c r="A199" s="341" t="s">
        <v>293</v>
      </c>
      <c r="B199" s="70" t="s">
        <v>294</v>
      </c>
      <c r="C199" s="274"/>
      <c r="D199" s="9"/>
      <c r="E199" s="34"/>
      <c r="F199" s="36"/>
      <c r="G199" s="58"/>
      <c r="H199" s="59"/>
      <c r="I199" s="215"/>
      <c r="J199" s="58"/>
      <c r="K199" s="215"/>
      <c r="L199" s="58"/>
      <c r="M199" s="215"/>
      <c r="N199" s="59"/>
      <c r="O199" s="215"/>
      <c r="P199" s="58"/>
      <c r="Q199" s="215"/>
      <c r="R199" s="59"/>
      <c r="S199" s="722"/>
      <c r="T199" s="215"/>
      <c r="U199" s="215"/>
      <c r="V199" s="215"/>
      <c r="W199" s="215"/>
      <c r="X199" s="15"/>
      <c r="Y199" s="168" t="s">
        <v>293</v>
      </c>
      <c r="Z199" s="46" t="s">
        <v>294</v>
      </c>
      <c r="AA199" s="154"/>
      <c r="AB199" s="64"/>
      <c r="AC199" s="65"/>
      <c r="AD199" s="37"/>
      <c r="AF199" s="170" t="s">
        <v>293</v>
      </c>
      <c r="AG199" s="156" t="s">
        <v>295</v>
      </c>
      <c r="AH199" s="9"/>
      <c r="AI199" s="34"/>
      <c r="AJ199" s="37"/>
      <c r="AK199" s="66"/>
      <c r="AL199" s="28"/>
      <c r="AM199" s="28"/>
      <c r="AN199" s="67"/>
      <c r="AO199" s="68"/>
      <c r="AP199" s="67"/>
      <c r="AQ199" s="68"/>
      <c r="AR199" s="68"/>
      <c r="AS199" s="68"/>
      <c r="AT199" s="66"/>
      <c r="AU199" s="69"/>
      <c r="AV199" s="68"/>
      <c r="AW199" s="68"/>
      <c r="AX199" s="16"/>
      <c r="AY199" s="16"/>
      <c r="AZ199" s="16"/>
      <c r="BA199" s="16"/>
      <c r="BB199" s="16"/>
      <c r="BC199" s="16"/>
      <c r="BD199" s="16"/>
      <c r="BE199" s="16"/>
      <c r="BF199" s="14"/>
      <c r="BG199" s="11"/>
      <c r="BH199" s="11"/>
    </row>
    <row r="200" spans="1:60" ht="30" customHeight="1" x14ac:dyDescent="0.75">
      <c r="A200" s="35" t="s">
        <v>296</v>
      </c>
      <c r="B200" s="52"/>
      <c r="C200" s="53" t="s">
        <v>297</v>
      </c>
      <c r="D200" s="9"/>
      <c r="E200" s="34" t="s">
        <v>886</v>
      </c>
      <c r="F200" s="36">
        <v>1</v>
      </c>
      <c r="G200" s="49"/>
      <c r="H200" s="29"/>
      <c r="I200" s="215">
        <f t="shared" si="29"/>
        <v>0</v>
      </c>
      <c r="J200" s="234"/>
      <c r="K200" s="215">
        <f t="shared" si="30"/>
        <v>0</v>
      </c>
      <c r="L200" s="58"/>
      <c r="M200" s="215">
        <f t="shared" si="31"/>
        <v>0</v>
      </c>
      <c r="N200" s="59"/>
      <c r="O200" s="215">
        <f t="shared" si="32"/>
        <v>0</v>
      </c>
      <c r="P200" s="27"/>
      <c r="Q200" s="215">
        <f t="shared" si="33"/>
        <v>0</v>
      </c>
      <c r="R200" s="26"/>
      <c r="S200" s="724"/>
      <c r="T200" s="215">
        <f t="shared" si="34"/>
        <v>0</v>
      </c>
      <c r="U200" s="215">
        <f t="shared" si="35"/>
        <v>0</v>
      </c>
      <c r="V200" s="215">
        <f t="shared" si="36"/>
        <v>0</v>
      </c>
      <c r="W200" s="215">
        <f t="shared" si="37"/>
        <v>0</v>
      </c>
      <c r="X200" s="15"/>
      <c r="Y200" s="61" t="s">
        <v>296</v>
      </c>
      <c r="Z200" s="62"/>
      <c r="AA200" s="63" t="s">
        <v>297</v>
      </c>
      <c r="AB200" s="64"/>
      <c r="AC200" s="65" t="s">
        <v>886</v>
      </c>
      <c r="AD200" s="37">
        <v>1</v>
      </c>
      <c r="AF200" s="12" t="s">
        <v>296</v>
      </c>
      <c r="AG200" s="10" t="s">
        <v>298</v>
      </c>
      <c r="AH200" s="9"/>
      <c r="AI200" s="34" t="s">
        <v>886</v>
      </c>
      <c r="AJ200" s="37">
        <v>1</v>
      </c>
      <c r="AK200" s="14">
        <v>5000</v>
      </c>
      <c r="AL200" s="28"/>
      <c r="AM200" s="28"/>
      <c r="AN200" s="33"/>
      <c r="AO200" s="11"/>
      <c r="AP200" s="67"/>
      <c r="AQ200" s="68"/>
      <c r="AR200" s="68"/>
      <c r="AS200" s="68"/>
      <c r="AT200" s="14"/>
      <c r="AU200" s="28"/>
      <c r="AV200" s="11"/>
      <c r="AW200" s="11"/>
      <c r="AX200" s="16"/>
      <c r="AY200" s="16"/>
      <c r="AZ200" s="16"/>
      <c r="BA200" s="16"/>
      <c r="BB200" s="16"/>
      <c r="BC200" s="16"/>
      <c r="BD200" s="16"/>
      <c r="BE200" s="16"/>
      <c r="BF200" s="14"/>
      <c r="BG200" s="11"/>
      <c r="BH200" s="11"/>
    </row>
    <row r="201" spans="1:60" ht="30" customHeight="1" x14ac:dyDescent="0.75">
      <c r="A201" s="35" t="s">
        <v>299</v>
      </c>
      <c r="B201" s="52"/>
      <c r="C201" s="53" t="s">
        <v>300</v>
      </c>
      <c r="D201" s="9"/>
      <c r="E201" s="34" t="s">
        <v>886</v>
      </c>
      <c r="F201" s="36">
        <v>1</v>
      </c>
      <c r="G201" s="49"/>
      <c r="H201" s="29"/>
      <c r="I201" s="215">
        <f t="shared" si="29"/>
        <v>0</v>
      </c>
      <c r="J201" s="234"/>
      <c r="K201" s="215">
        <f t="shared" si="30"/>
        <v>0</v>
      </c>
      <c r="L201" s="58"/>
      <c r="M201" s="215">
        <f t="shared" si="31"/>
        <v>0</v>
      </c>
      <c r="N201" s="59"/>
      <c r="O201" s="215">
        <f t="shared" si="32"/>
        <v>0</v>
      </c>
      <c r="P201" s="27"/>
      <c r="Q201" s="215">
        <f t="shared" si="33"/>
        <v>0</v>
      </c>
      <c r="R201" s="26"/>
      <c r="S201" s="724"/>
      <c r="T201" s="215">
        <f t="shared" si="34"/>
        <v>0</v>
      </c>
      <c r="U201" s="215">
        <f t="shared" si="35"/>
        <v>0</v>
      </c>
      <c r="V201" s="215">
        <f t="shared" si="36"/>
        <v>0</v>
      </c>
      <c r="W201" s="215">
        <f t="shared" si="37"/>
        <v>0</v>
      </c>
      <c r="X201" s="15"/>
      <c r="Y201" s="61" t="s">
        <v>299</v>
      </c>
      <c r="Z201" s="62"/>
      <c r="AA201" s="63" t="s">
        <v>300</v>
      </c>
      <c r="AB201" s="64"/>
      <c r="AC201" s="65" t="s">
        <v>886</v>
      </c>
      <c r="AD201" s="37">
        <v>1</v>
      </c>
      <c r="AF201" s="12" t="s">
        <v>299</v>
      </c>
      <c r="AG201" s="10" t="s">
        <v>301</v>
      </c>
      <c r="AH201" s="9"/>
      <c r="AI201" s="34" t="s">
        <v>886</v>
      </c>
      <c r="AJ201" s="37">
        <v>1</v>
      </c>
      <c r="AK201" s="14">
        <v>50300</v>
      </c>
      <c r="AL201" s="28"/>
      <c r="AM201" s="28"/>
      <c r="AN201" s="33"/>
      <c r="AO201" s="11"/>
      <c r="AP201" s="67"/>
      <c r="AQ201" s="68"/>
      <c r="AR201" s="68"/>
      <c r="AS201" s="68"/>
      <c r="AT201" s="14"/>
      <c r="AU201" s="28"/>
      <c r="AV201" s="11"/>
      <c r="AW201" s="11"/>
      <c r="AX201" s="16"/>
      <c r="AY201" s="16"/>
      <c r="AZ201" s="16"/>
      <c r="BA201" s="16"/>
      <c r="BB201" s="16"/>
      <c r="BC201" s="16"/>
      <c r="BD201" s="16"/>
      <c r="BE201" s="16"/>
      <c r="BF201" s="14"/>
      <c r="BG201" s="11"/>
      <c r="BH201" s="11"/>
    </row>
    <row r="202" spans="1:60" ht="30" customHeight="1" x14ac:dyDescent="0.75">
      <c r="A202" s="35" t="s">
        <v>302</v>
      </c>
      <c r="B202" s="52"/>
      <c r="C202" s="53" t="s">
        <v>303</v>
      </c>
      <c r="D202" s="9"/>
      <c r="E202" s="34" t="s">
        <v>886</v>
      </c>
      <c r="F202" s="36">
        <v>1</v>
      </c>
      <c r="G202" s="49"/>
      <c r="H202" s="29"/>
      <c r="I202" s="215">
        <f t="shared" si="29"/>
        <v>0</v>
      </c>
      <c r="J202" s="234"/>
      <c r="K202" s="215">
        <f t="shared" si="30"/>
        <v>0</v>
      </c>
      <c r="L202" s="58"/>
      <c r="M202" s="215">
        <f t="shared" si="31"/>
        <v>0</v>
      </c>
      <c r="N202" s="59"/>
      <c r="O202" s="215">
        <f t="shared" si="32"/>
        <v>0</v>
      </c>
      <c r="P202" s="27"/>
      <c r="Q202" s="215">
        <f t="shared" si="33"/>
        <v>0</v>
      </c>
      <c r="R202" s="26"/>
      <c r="S202" s="724"/>
      <c r="T202" s="215">
        <f t="shared" si="34"/>
        <v>0</v>
      </c>
      <c r="U202" s="215">
        <f t="shared" si="35"/>
        <v>0</v>
      </c>
      <c r="V202" s="215">
        <f t="shared" si="36"/>
        <v>0</v>
      </c>
      <c r="W202" s="215">
        <f t="shared" si="37"/>
        <v>0</v>
      </c>
      <c r="X202" s="15"/>
      <c r="Y202" s="61" t="s">
        <v>302</v>
      </c>
      <c r="Z202" s="62"/>
      <c r="AA202" s="63" t="s">
        <v>303</v>
      </c>
      <c r="AB202" s="64"/>
      <c r="AC202" s="65" t="s">
        <v>886</v>
      </c>
      <c r="AD202" s="37">
        <v>1</v>
      </c>
      <c r="AF202" s="12" t="s">
        <v>302</v>
      </c>
      <c r="AG202" s="10" t="s">
        <v>304</v>
      </c>
      <c r="AH202" s="9"/>
      <c r="AI202" s="34" t="s">
        <v>886</v>
      </c>
      <c r="AJ202" s="37">
        <v>1</v>
      </c>
      <c r="AK202" s="14">
        <v>5000</v>
      </c>
      <c r="AL202" s="28"/>
      <c r="AM202" s="28"/>
      <c r="AN202" s="33"/>
      <c r="AO202" s="11"/>
      <c r="AP202" s="67"/>
      <c r="AQ202" s="68"/>
      <c r="AR202" s="68"/>
      <c r="AS202" s="68"/>
      <c r="AT202" s="14"/>
      <c r="AU202" s="28"/>
      <c r="AV202" s="11"/>
      <c r="AW202" s="11"/>
      <c r="AX202" s="16"/>
      <c r="AY202" s="16"/>
      <c r="AZ202" s="16"/>
      <c r="BA202" s="16"/>
      <c r="BB202" s="16"/>
      <c r="BC202" s="16"/>
      <c r="BD202" s="16"/>
      <c r="BE202" s="16"/>
      <c r="BF202" s="14"/>
      <c r="BG202" s="11"/>
      <c r="BH202" s="11"/>
    </row>
    <row r="203" spans="1:60" ht="30" customHeight="1" x14ac:dyDescent="0.75">
      <c r="A203" s="339" t="s">
        <v>305</v>
      </c>
      <c r="B203" s="70" t="s">
        <v>306</v>
      </c>
      <c r="C203" s="274"/>
      <c r="D203" s="9"/>
      <c r="E203" s="34"/>
      <c r="F203" s="36"/>
      <c r="G203" s="58"/>
      <c r="H203" s="59"/>
      <c r="I203" s="215"/>
      <c r="J203" s="58"/>
      <c r="K203" s="215"/>
      <c r="L203" s="58"/>
      <c r="M203" s="215"/>
      <c r="N203" s="59"/>
      <c r="O203" s="215"/>
      <c r="P203" s="58"/>
      <c r="Q203" s="215"/>
      <c r="R203" s="59"/>
      <c r="S203" s="722"/>
      <c r="T203" s="215"/>
      <c r="U203" s="215"/>
      <c r="V203" s="215"/>
      <c r="W203" s="215"/>
      <c r="X203" s="15"/>
      <c r="Y203" s="153" t="s">
        <v>305</v>
      </c>
      <c r="Z203" s="46" t="s">
        <v>306</v>
      </c>
      <c r="AA203" s="154"/>
      <c r="AB203" s="64"/>
      <c r="AC203" s="65"/>
      <c r="AD203" s="37"/>
      <c r="AF203" s="155" t="s">
        <v>305</v>
      </c>
      <c r="AG203" s="156" t="s">
        <v>307</v>
      </c>
      <c r="AH203" s="9"/>
      <c r="AI203" s="34"/>
      <c r="AJ203" s="37"/>
      <c r="AK203" s="66"/>
      <c r="AL203" s="28"/>
      <c r="AM203" s="28"/>
      <c r="AN203" s="67"/>
      <c r="AO203" s="68"/>
      <c r="AP203" s="67"/>
      <c r="AQ203" s="68"/>
      <c r="AR203" s="68"/>
      <c r="AS203" s="68"/>
      <c r="AT203" s="66"/>
      <c r="AU203" s="69"/>
      <c r="AV203" s="68"/>
      <c r="AW203" s="68"/>
      <c r="AX203" s="16"/>
      <c r="AY203" s="16"/>
      <c r="AZ203" s="16"/>
      <c r="BA203" s="16"/>
      <c r="BB203" s="16"/>
      <c r="BC203" s="16"/>
      <c r="BD203" s="16"/>
      <c r="BE203" s="16"/>
      <c r="BF203" s="14"/>
      <c r="BG203" s="11"/>
      <c r="BH203" s="11"/>
    </row>
    <row r="204" spans="1:60" ht="30" customHeight="1" x14ac:dyDescent="0.75">
      <c r="A204" s="25" t="s">
        <v>308</v>
      </c>
      <c r="B204" s="52"/>
      <c r="C204" s="53" t="s">
        <v>505</v>
      </c>
      <c r="D204" s="9"/>
      <c r="E204" s="6" t="s">
        <v>164</v>
      </c>
      <c r="F204" s="30">
        <v>2</v>
      </c>
      <c r="G204" s="49"/>
      <c r="H204" s="29"/>
      <c r="I204" s="215">
        <f t="shared" si="29"/>
        <v>0</v>
      </c>
      <c r="J204" s="234"/>
      <c r="K204" s="215">
        <f t="shared" si="30"/>
        <v>0</v>
      </c>
      <c r="L204" s="58"/>
      <c r="M204" s="215">
        <f t="shared" si="31"/>
        <v>0</v>
      </c>
      <c r="N204" s="59"/>
      <c r="O204" s="215">
        <f t="shared" si="32"/>
        <v>0</v>
      </c>
      <c r="P204" s="27"/>
      <c r="Q204" s="215">
        <f t="shared" si="33"/>
        <v>0</v>
      </c>
      <c r="R204" s="26"/>
      <c r="S204" s="724"/>
      <c r="T204" s="215">
        <f t="shared" si="34"/>
        <v>0</v>
      </c>
      <c r="U204" s="215">
        <f t="shared" si="35"/>
        <v>0</v>
      </c>
      <c r="V204" s="215">
        <f t="shared" si="36"/>
        <v>0</v>
      </c>
      <c r="W204" s="215">
        <f t="shared" si="37"/>
        <v>0</v>
      </c>
      <c r="X204" s="15"/>
      <c r="Y204" s="64" t="s">
        <v>308</v>
      </c>
      <c r="Z204" s="62"/>
      <c r="AA204" s="63" t="s">
        <v>505</v>
      </c>
      <c r="AB204" s="64"/>
      <c r="AC204" s="166" t="s">
        <v>164</v>
      </c>
      <c r="AD204" s="167">
        <v>2</v>
      </c>
      <c r="AF204" s="9" t="s">
        <v>308</v>
      </c>
      <c r="AG204" s="10" t="s">
        <v>506</v>
      </c>
      <c r="AH204" s="9"/>
      <c r="AI204" s="6" t="s">
        <v>164</v>
      </c>
      <c r="AJ204" s="32">
        <v>2</v>
      </c>
      <c r="AK204" s="14">
        <v>1188</v>
      </c>
      <c r="AL204" s="28"/>
      <c r="AM204" s="28"/>
      <c r="AN204" s="33"/>
      <c r="AO204" s="11"/>
      <c r="AP204" s="67"/>
      <c r="AQ204" s="68"/>
      <c r="AR204" s="68"/>
      <c r="AS204" s="68"/>
      <c r="AT204" s="14"/>
      <c r="AU204" s="28"/>
      <c r="AV204" s="11"/>
      <c r="AW204" s="11"/>
      <c r="AX204" s="16"/>
      <c r="AY204" s="16"/>
      <c r="AZ204" s="16"/>
      <c r="BA204" s="16"/>
      <c r="BB204" s="16"/>
      <c r="BC204" s="16"/>
      <c r="BD204" s="16"/>
      <c r="BE204" s="16"/>
      <c r="BF204" s="14"/>
      <c r="BG204" s="11"/>
      <c r="BH204" s="11"/>
    </row>
    <row r="205" spans="1:60" ht="30" customHeight="1" x14ac:dyDescent="0.75">
      <c r="A205" s="25" t="s">
        <v>309</v>
      </c>
      <c r="B205" s="52"/>
      <c r="C205" s="53" t="s">
        <v>513</v>
      </c>
      <c r="D205" s="9"/>
      <c r="E205" s="6" t="s">
        <v>164</v>
      </c>
      <c r="F205" s="30">
        <v>4</v>
      </c>
      <c r="G205" s="49"/>
      <c r="H205" s="29"/>
      <c r="I205" s="215">
        <f t="shared" si="29"/>
        <v>0</v>
      </c>
      <c r="J205" s="234"/>
      <c r="K205" s="215">
        <f t="shared" si="30"/>
        <v>0</v>
      </c>
      <c r="L205" s="58"/>
      <c r="M205" s="215">
        <f t="shared" si="31"/>
        <v>0</v>
      </c>
      <c r="N205" s="59"/>
      <c r="O205" s="215">
        <f t="shared" si="32"/>
        <v>0</v>
      </c>
      <c r="P205" s="27"/>
      <c r="Q205" s="215">
        <f t="shared" si="33"/>
        <v>0</v>
      </c>
      <c r="R205" s="26"/>
      <c r="S205" s="724"/>
      <c r="T205" s="215">
        <f t="shared" si="34"/>
        <v>0</v>
      </c>
      <c r="U205" s="215">
        <f t="shared" si="35"/>
        <v>0</v>
      </c>
      <c r="V205" s="215">
        <f t="shared" si="36"/>
        <v>0</v>
      </c>
      <c r="W205" s="215">
        <f t="shared" si="37"/>
        <v>0</v>
      </c>
      <c r="X205" s="15"/>
      <c r="Y205" s="64"/>
      <c r="Z205" s="62"/>
      <c r="AA205" s="63"/>
      <c r="AB205" s="64"/>
      <c r="AC205" s="166"/>
      <c r="AD205" s="167"/>
      <c r="AF205" s="9"/>
      <c r="AG205" s="10"/>
      <c r="AH205" s="9"/>
      <c r="AI205" s="6"/>
      <c r="AJ205" s="32"/>
      <c r="AK205" s="14"/>
      <c r="AL205" s="28"/>
      <c r="AM205" s="28"/>
      <c r="AN205" s="33"/>
      <c r="AO205" s="11"/>
      <c r="AP205" s="67"/>
      <c r="AQ205" s="68"/>
      <c r="AR205" s="68"/>
      <c r="AS205" s="68"/>
      <c r="AT205" s="14"/>
      <c r="AU205" s="28"/>
      <c r="AV205" s="11"/>
      <c r="AW205" s="11"/>
      <c r="AX205" s="16"/>
      <c r="AY205" s="16"/>
      <c r="AZ205" s="16"/>
      <c r="BA205" s="16"/>
      <c r="BB205" s="16"/>
      <c r="BC205" s="16"/>
      <c r="BD205" s="16"/>
      <c r="BE205" s="16"/>
      <c r="BF205" s="14"/>
      <c r="BG205" s="11"/>
      <c r="BH205" s="11"/>
    </row>
    <row r="206" spans="1:60" ht="30" customHeight="1" x14ac:dyDescent="0.75">
      <c r="A206" s="25" t="s">
        <v>310</v>
      </c>
      <c r="B206" s="52"/>
      <c r="C206" s="53" t="s">
        <v>1029</v>
      </c>
      <c r="D206" s="9"/>
      <c r="E206" s="6" t="s">
        <v>164</v>
      </c>
      <c r="F206" s="30">
        <v>1</v>
      </c>
      <c r="G206" s="49"/>
      <c r="H206" s="29"/>
      <c r="I206" s="215">
        <f t="shared" si="29"/>
        <v>0</v>
      </c>
      <c r="J206" s="234"/>
      <c r="K206" s="215">
        <f t="shared" si="30"/>
        <v>0</v>
      </c>
      <c r="L206" s="58"/>
      <c r="M206" s="215">
        <f t="shared" si="31"/>
        <v>0</v>
      </c>
      <c r="N206" s="59"/>
      <c r="O206" s="215">
        <f t="shared" si="32"/>
        <v>0</v>
      </c>
      <c r="P206" s="27"/>
      <c r="Q206" s="215">
        <f t="shared" si="33"/>
        <v>0</v>
      </c>
      <c r="R206" s="26"/>
      <c r="S206" s="724"/>
      <c r="T206" s="215">
        <f t="shared" si="34"/>
        <v>0</v>
      </c>
      <c r="U206" s="215">
        <f t="shared" si="35"/>
        <v>0</v>
      </c>
      <c r="V206" s="215">
        <f t="shared" si="36"/>
        <v>0</v>
      </c>
      <c r="W206" s="215">
        <f t="shared" si="37"/>
        <v>0</v>
      </c>
      <c r="X206" s="15"/>
      <c r="Y206" s="64" t="s">
        <v>309</v>
      </c>
      <c r="Z206" s="62"/>
      <c r="AA206" s="63" t="s">
        <v>507</v>
      </c>
      <c r="AB206" s="64"/>
      <c r="AC206" s="166" t="s">
        <v>164</v>
      </c>
      <c r="AD206" s="167">
        <v>2</v>
      </c>
      <c r="AF206" s="9" t="s">
        <v>309</v>
      </c>
      <c r="AG206" s="10" t="s">
        <v>508</v>
      </c>
      <c r="AH206" s="9"/>
      <c r="AI206" s="6" t="s">
        <v>164</v>
      </c>
      <c r="AJ206" s="32">
        <v>2</v>
      </c>
      <c r="AK206" s="14">
        <v>1188</v>
      </c>
      <c r="AL206" s="28"/>
      <c r="AM206" s="28"/>
      <c r="AN206" s="33"/>
      <c r="AO206" s="11"/>
      <c r="AP206" s="67"/>
      <c r="AQ206" s="68"/>
      <c r="AR206" s="68"/>
      <c r="AS206" s="68"/>
      <c r="AT206" s="14"/>
      <c r="AU206" s="28"/>
      <c r="AV206" s="11"/>
      <c r="AW206" s="11"/>
      <c r="AX206" s="16"/>
      <c r="AY206" s="16"/>
      <c r="AZ206" s="16"/>
      <c r="BA206" s="16"/>
      <c r="BB206" s="16"/>
      <c r="BC206" s="16"/>
      <c r="BD206" s="16"/>
      <c r="BE206" s="16"/>
      <c r="BF206" s="14"/>
      <c r="BG206" s="11"/>
      <c r="BH206" s="11"/>
    </row>
    <row r="207" spans="1:60" ht="30" customHeight="1" x14ac:dyDescent="0.75">
      <c r="A207" s="25" t="s">
        <v>311</v>
      </c>
      <c r="B207" s="52"/>
      <c r="C207" s="53" t="s">
        <v>509</v>
      </c>
      <c r="D207" s="9"/>
      <c r="E207" s="6" t="s">
        <v>164</v>
      </c>
      <c r="F207" s="30">
        <v>2</v>
      </c>
      <c r="G207" s="49"/>
      <c r="H207" s="29"/>
      <c r="I207" s="215">
        <f t="shared" si="29"/>
        <v>0</v>
      </c>
      <c r="J207" s="234"/>
      <c r="K207" s="215">
        <f t="shared" si="30"/>
        <v>0</v>
      </c>
      <c r="L207" s="58"/>
      <c r="M207" s="215">
        <f t="shared" si="31"/>
        <v>0</v>
      </c>
      <c r="N207" s="59"/>
      <c r="O207" s="215">
        <f t="shared" si="32"/>
        <v>0</v>
      </c>
      <c r="P207" s="27"/>
      <c r="Q207" s="215">
        <f t="shared" si="33"/>
        <v>0</v>
      </c>
      <c r="R207" s="26"/>
      <c r="S207" s="724"/>
      <c r="T207" s="215">
        <f t="shared" si="34"/>
        <v>0</v>
      </c>
      <c r="U207" s="215">
        <f t="shared" si="35"/>
        <v>0</v>
      </c>
      <c r="V207" s="215">
        <f t="shared" si="36"/>
        <v>0</v>
      </c>
      <c r="W207" s="215">
        <f t="shared" si="37"/>
        <v>0</v>
      </c>
      <c r="X207" s="15"/>
      <c r="Y207" s="64" t="s">
        <v>310</v>
      </c>
      <c r="Z207" s="62"/>
      <c r="AA207" s="63" t="s">
        <v>509</v>
      </c>
      <c r="AB207" s="64"/>
      <c r="AC207" s="166" t="s">
        <v>164</v>
      </c>
      <c r="AD207" s="167">
        <v>2</v>
      </c>
      <c r="AF207" s="9" t="s">
        <v>310</v>
      </c>
      <c r="AG207" s="10" t="s">
        <v>510</v>
      </c>
      <c r="AH207" s="9"/>
      <c r="AI207" s="6" t="s">
        <v>164</v>
      </c>
      <c r="AJ207" s="32">
        <v>2</v>
      </c>
      <c r="AK207" s="14">
        <v>1188</v>
      </c>
      <c r="AL207" s="28"/>
      <c r="AM207" s="28"/>
      <c r="AN207" s="33"/>
      <c r="AO207" s="11"/>
      <c r="AP207" s="67"/>
      <c r="AQ207" s="68"/>
      <c r="AR207" s="68"/>
      <c r="AS207" s="68"/>
      <c r="AT207" s="14"/>
      <c r="AU207" s="28"/>
      <c r="AV207" s="11"/>
      <c r="AW207" s="11"/>
      <c r="AX207" s="16"/>
      <c r="AY207" s="16"/>
      <c r="AZ207" s="16"/>
      <c r="BA207" s="16"/>
      <c r="BB207" s="16"/>
      <c r="BC207" s="16"/>
      <c r="BD207" s="16"/>
      <c r="BE207" s="16"/>
      <c r="BF207" s="14"/>
      <c r="BG207" s="11"/>
      <c r="BH207" s="11"/>
    </row>
    <row r="208" spans="1:60" ht="30" customHeight="1" x14ac:dyDescent="0.75">
      <c r="A208" s="25" t="s">
        <v>312</v>
      </c>
      <c r="B208" s="52"/>
      <c r="C208" s="53" t="s">
        <v>511</v>
      </c>
      <c r="D208" s="9"/>
      <c r="E208" s="6" t="s">
        <v>164</v>
      </c>
      <c r="F208" s="30">
        <v>2</v>
      </c>
      <c r="G208" s="49"/>
      <c r="H208" s="29"/>
      <c r="I208" s="215">
        <f t="shared" si="29"/>
        <v>0</v>
      </c>
      <c r="J208" s="234"/>
      <c r="K208" s="215">
        <f t="shared" si="30"/>
        <v>0</v>
      </c>
      <c r="L208" s="58"/>
      <c r="M208" s="215">
        <f t="shared" si="31"/>
        <v>0</v>
      </c>
      <c r="N208" s="59"/>
      <c r="O208" s="215">
        <f t="shared" si="32"/>
        <v>0</v>
      </c>
      <c r="P208" s="27"/>
      <c r="Q208" s="215">
        <f t="shared" si="33"/>
        <v>0</v>
      </c>
      <c r="R208" s="26"/>
      <c r="S208" s="724"/>
      <c r="T208" s="215">
        <f t="shared" si="34"/>
        <v>0</v>
      </c>
      <c r="U208" s="215">
        <f t="shared" si="35"/>
        <v>0</v>
      </c>
      <c r="V208" s="215">
        <f t="shared" si="36"/>
        <v>0</v>
      </c>
      <c r="W208" s="215">
        <f t="shared" si="37"/>
        <v>0</v>
      </c>
      <c r="X208" s="15"/>
      <c r="Y208" s="64" t="s">
        <v>311</v>
      </c>
      <c r="Z208" s="62"/>
      <c r="AA208" s="63" t="s">
        <v>511</v>
      </c>
      <c r="AB208" s="64"/>
      <c r="AC208" s="166" t="s">
        <v>164</v>
      </c>
      <c r="AD208" s="167">
        <v>2</v>
      </c>
      <c r="AF208" s="9" t="s">
        <v>311</v>
      </c>
      <c r="AG208" s="10" t="s">
        <v>512</v>
      </c>
      <c r="AH208" s="9"/>
      <c r="AI208" s="6" t="s">
        <v>164</v>
      </c>
      <c r="AJ208" s="32">
        <v>2</v>
      </c>
      <c r="AK208" s="14">
        <v>1188</v>
      </c>
      <c r="AL208" s="28"/>
      <c r="AM208" s="28"/>
      <c r="AN208" s="33"/>
      <c r="AO208" s="11"/>
      <c r="AP208" s="67"/>
      <c r="AQ208" s="68"/>
      <c r="AR208" s="68"/>
      <c r="AS208" s="68"/>
      <c r="AT208" s="14"/>
      <c r="AU208" s="28"/>
      <c r="AV208" s="11"/>
      <c r="AW208" s="11"/>
      <c r="AX208" s="16"/>
      <c r="AY208" s="16"/>
      <c r="AZ208" s="16"/>
      <c r="BA208" s="16"/>
      <c r="BB208" s="16"/>
      <c r="BC208" s="16"/>
      <c r="BD208" s="16"/>
      <c r="BE208" s="16"/>
      <c r="BF208" s="14"/>
      <c r="BG208" s="11"/>
      <c r="BH208" s="11"/>
    </row>
    <row r="209" spans="1:60" ht="30" customHeight="1" x14ac:dyDescent="0.75">
      <c r="A209" s="25" t="s">
        <v>313</v>
      </c>
      <c r="B209" s="52"/>
      <c r="C209" s="53" t="s">
        <v>515</v>
      </c>
      <c r="D209" s="9"/>
      <c r="E209" s="6" t="s">
        <v>164</v>
      </c>
      <c r="F209" s="30">
        <v>2</v>
      </c>
      <c r="G209" s="49"/>
      <c r="H209" s="29"/>
      <c r="I209" s="215">
        <f t="shared" si="29"/>
        <v>0</v>
      </c>
      <c r="J209" s="234"/>
      <c r="K209" s="215">
        <f t="shared" si="30"/>
        <v>0</v>
      </c>
      <c r="L209" s="58"/>
      <c r="M209" s="215">
        <f t="shared" si="31"/>
        <v>0</v>
      </c>
      <c r="N209" s="59"/>
      <c r="O209" s="215">
        <f t="shared" si="32"/>
        <v>0</v>
      </c>
      <c r="P209" s="27"/>
      <c r="Q209" s="215">
        <f t="shared" si="33"/>
        <v>0</v>
      </c>
      <c r="R209" s="26"/>
      <c r="S209" s="724"/>
      <c r="T209" s="215">
        <f t="shared" si="34"/>
        <v>0</v>
      </c>
      <c r="U209" s="215">
        <f t="shared" si="35"/>
        <v>0</v>
      </c>
      <c r="V209" s="215">
        <f t="shared" si="36"/>
        <v>0</v>
      </c>
      <c r="W209" s="215">
        <f t="shared" si="37"/>
        <v>0</v>
      </c>
      <c r="X209" s="15"/>
      <c r="Y209" s="64" t="s">
        <v>314</v>
      </c>
      <c r="Z209" s="62"/>
      <c r="AA209" s="63" t="s">
        <v>515</v>
      </c>
      <c r="AB209" s="64"/>
      <c r="AC209" s="166" t="s">
        <v>164</v>
      </c>
      <c r="AD209" s="167">
        <v>2</v>
      </c>
      <c r="AF209" s="9" t="s">
        <v>314</v>
      </c>
      <c r="AG209" s="10" t="s">
        <v>516</v>
      </c>
      <c r="AH209" s="9"/>
      <c r="AI209" s="6" t="s">
        <v>164</v>
      </c>
      <c r="AJ209" s="32">
        <v>2</v>
      </c>
      <c r="AK209" s="14">
        <v>1188</v>
      </c>
      <c r="AL209" s="28"/>
      <c r="AM209" s="28"/>
      <c r="AN209" s="33"/>
      <c r="AO209" s="11"/>
      <c r="AP209" s="67"/>
      <c r="AQ209" s="68"/>
      <c r="AR209" s="68"/>
      <c r="AS209" s="68"/>
      <c r="AT209" s="14"/>
      <c r="AU209" s="28"/>
      <c r="AV209" s="11"/>
      <c r="AW209" s="11"/>
      <c r="AX209" s="16"/>
      <c r="AY209" s="16"/>
      <c r="AZ209" s="16"/>
      <c r="BA209" s="16"/>
      <c r="BB209" s="16"/>
      <c r="BC209" s="16"/>
      <c r="BD209" s="16"/>
      <c r="BE209" s="16"/>
      <c r="BF209" s="14"/>
      <c r="BG209" s="11"/>
      <c r="BH209" s="11"/>
    </row>
    <row r="210" spans="1:60" ht="30" customHeight="1" x14ac:dyDescent="0.75">
      <c r="A210" s="25" t="s">
        <v>314</v>
      </c>
      <c r="B210" s="52"/>
      <c r="C210" s="53" t="s">
        <v>317</v>
      </c>
      <c r="D210" s="9"/>
      <c r="E210" s="34" t="s">
        <v>886</v>
      </c>
      <c r="F210" s="36">
        <v>1</v>
      </c>
      <c r="G210" s="49"/>
      <c r="H210" s="29"/>
      <c r="I210" s="215">
        <f t="shared" si="29"/>
        <v>0</v>
      </c>
      <c r="J210" s="234"/>
      <c r="K210" s="215">
        <f t="shared" si="30"/>
        <v>0</v>
      </c>
      <c r="L210" s="58"/>
      <c r="M210" s="215">
        <f t="shared" si="31"/>
        <v>0</v>
      </c>
      <c r="N210" s="59"/>
      <c r="O210" s="215">
        <f t="shared" si="32"/>
        <v>0</v>
      </c>
      <c r="P210" s="27"/>
      <c r="Q210" s="215">
        <f t="shared" si="33"/>
        <v>0</v>
      </c>
      <c r="R210" s="26"/>
      <c r="S210" s="724"/>
      <c r="T210" s="215">
        <f t="shared" si="34"/>
        <v>0</v>
      </c>
      <c r="U210" s="215">
        <f t="shared" si="35"/>
        <v>0</v>
      </c>
      <c r="V210" s="215">
        <f t="shared" si="36"/>
        <v>0</v>
      </c>
      <c r="W210" s="215">
        <f t="shared" si="37"/>
        <v>0</v>
      </c>
      <c r="X210" s="15"/>
      <c r="Y210" s="64" t="s">
        <v>316</v>
      </c>
      <c r="Z210" s="62"/>
      <c r="AA210" s="63" t="s">
        <v>317</v>
      </c>
      <c r="AB210" s="64"/>
      <c r="AC210" s="65" t="s">
        <v>886</v>
      </c>
      <c r="AD210" s="37">
        <v>1</v>
      </c>
      <c r="AF210" s="9" t="s">
        <v>316</v>
      </c>
      <c r="AG210" s="10" t="s">
        <v>517</v>
      </c>
      <c r="AH210" s="9"/>
      <c r="AI210" s="34" t="s">
        <v>886</v>
      </c>
      <c r="AJ210" s="37">
        <v>1</v>
      </c>
      <c r="AK210" s="14">
        <v>1188</v>
      </c>
      <c r="AL210" s="28"/>
      <c r="AM210" s="28"/>
      <c r="AN210" s="33"/>
      <c r="AO210" s="11"/>
      <c r="AP210" s="67"/>
      <c r="AQ210" s="68"/>
      <c r="AR210" s="68"/>
      <c r="AS210" s="68"/>
      <c r="AT210" s="14"/>
      <c r="AU210" s="28"/>
      <c r="AV210" s="11"/>
      <c r="AW210" s="11"/>
      <c r="AX210" s="16"/>
      <c r="AY210" s="16"/>
      <c r="AZ210" s="16"/>
      <c r="BA210" s="16"/>
      <c r="BB210" s="16"/>
      <c r="BC210" s="16"/>
      <c r="BD210" s="16"/>
      <c r="BE210" s="16"/>
      <c r="BF210" s="14"/>
      <c r="BG210" s="11"/>
      <c r="BH210" s="11"/>
    </row>
    <row r="211" spans="1:60" ht="30" customHeight="1" x14ac:dyDescent="0.75">
      <c r="A211" s="25" t="s">
        <v>315</v>
      </c>
      <c r="B211" s="52"/>
      <c r="C211" s="53" t="s">
        <v>194</v>
      </c>
      <c r="D211" s="9"/>
      <c r="E211" s="34" t="s">
        <v>886</v>
      </c>
      <c r="F211" s="36">
        <v>1</v>
      </c>
      <c r="G211" s="49"/>
      <c r="H211" s="29"/>
      <c r="I211" s="215">
        <f t="shared" si="29"/>
        <v>0</v>
      </c>
      <c r="J211" s="234"/>
      <c r="K211" s="215">
        <f t="shared" si="30"/>
        <v>0</v>
      </c>
      <c r="L211" s="58"/>
      <c r="M211" s="215">
        <f t="shared" si="31"/>
        <v>0</v>
      </c>
      <c r="N211" s="59"/>
      <c r="O211" s="215">
        <f t="shared" si="32"/>
        <v>0</v>
      </c>
      <c r="P211" s="27"/>
      <c r="Q211" s="215">
        <f t="shared" si="33"/>
        <v>0</v>
      </c>
      <c r="R211" s="26"/>
      <c r="S211" s="724"/>
      <c r="T211" s="215">
        <f t="shared" si="34"/>
        <v>0</v>
      </c>
      <c r="U211" s="215">
        <f t="shared" si="35"/>
        <v>0</v>
      </c>
      <c r="V211" s="215">
        <f t="shared" si="36"/>
        <v>0</v>
      </c>
      <c r="W211" s="215">
        <f t="shared" si="37"/>
        <v>0</v>
      </c>
      <c r="X211" s="15"/>
      <c r="Y211" s="64" t="s">
        <v>318</v>
      </c>
      <c r="Z211" s="62"/>
      <c r="AA211" s="63" t="s">
        <v>194</v>
      </c>
      <c r="AB211" s="64"/>
      <c r="AC211" s="65" t="s">
        <v>886</v>
      </c>
      <c r="AD211" s="37">
        <v>1</v>
      </c>
      <c r="AF211" s="9" t="s">
        <v>318</v>
      </c>
      <c r="AG211" s="10" t="s">
        <v>195</v>
      </c>
      <c r="AH211" s="9"/>
      <c r="AI211" s="34" t="s">
        <v>886</v>
      </c>
      <c r="AJ211" s="37">
        <v>1</v>
      </c>
      <c r="AK211" s="14">
        <v>1188</v>
      </c>
      <c r="AL211" s="28"/>
      <c r="AM211" s="28"/>
      <c r="AN211" s="33"/>
      <c r="AO211" s="11"/>
      <c r="AP211" s="67"/>
      <c r="AQ211" s="68"/>
      <c r="AR211" s="68"/>
      <c r="AS211" s="68"/>
      <c r="AT211" s="14"/>
      <c r="AU211" s="28"/>
      <c r="AV211" s="11"/>
      <c r="AW211" s="11"/>
      <c r="AX211" s="16"/>
      <c r="AY211" s="16"/>
      <c r="AZ211" s="16"/>
      <c r="BA211" s="16"/>
      <c r="BB211" s="16"/>
      <c r="BC211" s="16"/>
      <c r="BD211" s="16"/>
      <c r="BE211" s="16"/>
      <c r="BF211" s="14"/>
      <c r="BG211" s="11"/>
      <c r="BH211" s="11"/>
    </row>
    <row r="212" spans="1:60" ht="30" customHeight="1" x14ac:dyDescent="0.75">
      <c r="A212" s="339" t="s">
        <v>319</v>
      </c>
      <c r="B212" s="70" t="s">
        <v>320</v>
      </c>
      <c r="C212" s="274"/>
      <c r="D212" s="9"/>
      <c r="E212" s="34"/>
      <c r="F212" s="36"/>
      <c r="G212" s="58"/>
      <c r="H212" s="59"/>
      <c r="I212" s="215"/>
      <c r="J212" s="58"/>
      <c r="K212" s="215"/>
      <c r="L212" s="58"/>
      <c r="M212" s="215"/>
      <c r="N212" s="59"/>
      <c r="O212" s="215"/>
      <c r="P212" s="58"/>
      <c r="Q212" s="215"/>
      <c r="R212" s="59"/>
      <c r="S212" s="722"/>
      <c r="T212" s="215"/>
      <c r="U212" s="215"/>
      <c r="V212" s="215"/>
      <c r="W212" s="215"/>
      <c r="X212" s="15"/>
      <c r="Y212" s="153" t="s">
        <v>319</v>
      </c>
      <c r="Z212" s="46" t="s">
        <v>320</v>
      </c>
      <c r="AA212" s="154"/>
      <c r="AB212" s="64"/>
      <c r="AC212" s="65"/>
      <c r="AD212" s="37"/>
      <c r="AF212" s="155" t="s">
        <v>319</v>
      </c>
      <c r="AG212" s="156" t="s">
        <v>321</v>
      </c>
      <c r="AH212" s="9"/>
      <c r="AI212" s="34"/>
      <c r="AJ212" s="37"/>
      <c r="AK212" s="66"/>
      <c r="AL212" s="28"/>
      <c r="AM212" s="28"/>
      <c r="AN212" s="67"/>
      <c r="AO212" s="68"/>
      <c r="AP212" s="67"/>
      <c r="AQ212" s="68"/>
      <c r="AR212" s="68"/>
      <c r="AS212" s="68"/>
      <c r="AT212" s="66"/>
      <c r="AU212" s="69"/>
      <c r="AV212" s="68"/>
      <c r="AW212" s="68"/>
      <c r="AX212" s="16"/>
      <c r="AY212" s="16"/>
      <c r="AZ212" s="16"/>
      <c r="BA212" s="16"/>
      <c r="BB212" s="16"/>
      <c r="BC212" s="16"/>
      <c r="BD212" s="16"/>
      <c r="BE212" s="16"/>
      <c r="BF212" s="14"/>
      <c r="BG212" s="11"/>
      <c r="BH212" s="11"/>
    </row>
    <row r="213" spans="1:60" ht="30" customHeight="1" x14ac:dyDescent="0.75">
      <c r="A213" s="25" t="s">
        <v>322</v>
      </c>
      <c r="B213" s="52"/>
      <c r="C213" s="53" t="s">
        <v>323</v>
      </c>
      <c r="D213" s="9"/>
      <c r="E213" s="6" t="s">
        <v>324</v>
      </c>
      <c r="F213" s="30">
        <v>6</v>
      </c>
      <c r="G213" s="49"/>
      <c r="H213" s="50"/>
      <c r="I213" s="215">
        <f t="shared" si="29"/>
        <v>0</v>
      </c>
      <c r="J213" s="232"/>
      <c r="K213" s="215">
        <f t="shared" si="30"/>
        <v>0</v>
      </c>
      <c r="L213" s="215"/>
      <c r="M213" s="215">
        <f t="shared" si="31"/>
        <v>0</v>
      </c>
      <c r="N213" s="215"/>
      <c r="O213" s="215">
        <f t="shared" si="32"/>
        <v>0</v>
      </c>
      <c r="P213" s="215"/>
      <c r="Q213" s="215">
        <f t="shared" si="33"/>
        <v>0</v>
      </c>
      <c r="R213" s="215"/>
      <c r="S213" s="51"/>
      <c r="T213" s="215">
        <f t="shared" si="34"/>
        <v>0</v>
      </c>
      <c r="U213" s="215">
        <f t="shared" si="35"/>
        <v>0</v>
      </c>
      <c r="V213" s="215">
        <f t="shared" si="36"/>
        <v>0</v>
      </c>
      <c r="W213" s="215">
        <f t="shared" si="37"/>
        <v>0</v>
      </c>
      <c r="X213" s="15"/>
      <c r="Y213" s="64" t="s">
        <v>322</v>
      </c>
      <c r="Z213" s="62"/>
      <c r="AA213" s="63" t="s">
        <v>323</v>
      </c>
      <c r="AB213" s="64"/>
      <c r="AC213" s="166" t="s">
        <v>324</v>
      </c>
      <c r="AD213" s="167">
        <v>4</v>
      </c>
      <c r="AF213" s="9" t="s">
        <v>322</v>
      </c>
      <c r="AG213" s="10" t="s">
        <v>325</v>
      </c>
      <c r="AH213" s="9"/>
      <c r="AI213" s="6" t="s">
        <v>324</v>
      </c>
      <c r="AJ213" s="32">
        <v>4</v>
      </c>
      <c r="AK213" s="14">
        <v>405</v>
      </c>
      <c r="AL213" s="28"/>
      <c r="AM213" s="28"/>
      <c r="AN213" s="33"/>
      <c r="AO213" s="11"/>
      <c r="AP213" s="67"/>
      <c r="AQ213" s="68"/>
      <c r="AR213" s="68"/>
      <c r="AS213" s="68"/>
      <c r="AT213" s="14"/>
      <c r="AU213" s="28"/>
      <c r="AV213" s="11"/>
      <c r="AW213" s="11"/>
      <c r="AX213" s="16"/>
      <c r="AY213" s="16"/>
      <c r="AZ213" s="16"/>
      <c r="BA213" s="16"/>
      <c r="BB213" s="16"/>
      <c r="BC213" s="16"/>
      <c r="BD213" s="16"/>
      <c r="BE213" s="16"/>
      <c r="BF213" s="14"/>
      <c r="BG213" s="11"/>
      <c r="BH213" s="11"/>
    </row>
    <row r="214" spans="1:60" ht="30" customHeight="1" x14ac:dyDescent="0.75">
      <c r="A214" s="25" t="s">
        <v>326</v>
      </c>
      <c r="B214" s="52"/>
      <c r="C214" s="53" t="s">
        <v>649</v>
      </c>
      <c r="D214" s="9"/>
      <c r="E214" s="6" t="s">
        <v>324</v>
      </c>
      <c r="F214" s="30">
        <v>2</v>
      </c>
      <c r="G214" s="49"/>
      <c r="H214" s="50"/>
      <c r="I214" s="215">
        <f t="shared" si="29"/>
        <v>0</v>
      </c>
      <c r="J214" s="232"/>
      <c r="K214" s="215">
        <f t="shared" si="30"/>
        <v>0</v>
      </c>
      <c r="L214" s="215"/>
      <c r="M214" s="215">
        <f t="shared" si="31"/>
        <v>0</v>
      </c>
      <c r="N214" s="215"/>
      <c r="O214" s="215">
        <f t="shared" si="32"/>
        <v>0</v>
      </c>
      <c r="P214" s="215"/>
      <c r="Q214" s="215">
        <f t="shared" si="33"/>
        <v>0</v>
      </c>
      <c r="R214" s="215"/>
      <c r="S214" s="51"/>
      <c r="T214" s="215">
        <f t="shared" si="34"/>
        <v>0</v>
      </c>
      <c r="U214" s="215">
        <f t="shared" si="35"/>
        <v>0</v>
      </c>
      <c r="V214" s="215">
        <f t="shared" si="36"/>
        <v>0</v>
      </c>
      <c r="W214" s="215">
        <f t="shared" si="37"/>
        <v>0</v>
      </c>
      <c r="X214" s="15"/>
      <c r="Y214" s="64" t="s">
        <v>329</v>
      </c>
      <c r="Z214" s="62"/>
      <c r="AA214" s="63" t="s">
        <v>518</v>
      </c>
      <c r="AB214" s="64"/>
      <c r="AC214" s="166" t="s">
        <v>324</v>
      </c>
      <c r="AD214" s="167">
        <v>2</v>
      </c>
      <c r="AF214" s="9" t="s">
        <v>329</v>
      </c>
      <c r="AG214" s="10" t="s">
        <v>519</v>
      </c>
      <c r="AH214" s="9"/>
      <c r="AI214" s="6" t="s">
        <v>324</v>
      </c>
      <c r="AJ214" s="32">
        <v>2</v>
      </c>
      <c r="AK214" s="14">
        <v>400</v>
      </c>
      <c r="AL214" s="28"/>
      <c r="AM214" s="28"/>
      <c r="AN214" s="33"/>
      <c r="AO214" s="11"/>
      <c r="AP214" s="67"/>
      <c r="AQ214" s="68"/>
      <c r="AR214" s="68"/>
      <c r="AS214" s="68"/>
      <c r="AT214" s="14"/>
      <c r="AU214" s="28"/>
      <c r="AV214" s="11"/>
      <c r="AW214" s="11"/>
      <c r="AX214" s="16"/>
      <c r="AY214" s="16"/>
      <c r="AZ214" s="16"/>
      <c r="BA214" s="16"/>
      <c r="BB214" s="16"/>
      <c r="BC214" s="16"/>
      <c r="BD214" s="16"/>
      <c r="BE214" s="16"/>
      <c r="BF214" s="14"/>
      <c r="BG214" s="11"/>
      <c r="BH214" s="11"/>
    </row>
    <row r="215" spans="1:60" ht="30" customHeight="1" x14ac:dyDescent="0.75">
      <c r="A215" s="25" t="s">
        <v>329</v>
      </c>
      <c r="B215" s="52"/>
      <c r="C215" s="702" t="s">
        <v>1319</v>
      </c>
      <c r="D215" s="703"/>
      <c r="E215" s="704" t="s">
        <v>324</v>
      </c>
      <c r="F215" s="705">
        <v>2</v>
      </c>
      <c r="G215" s="49"/>
      <c r="H215" s="50"/>
      <c r="I215" s="215"/>
      <c r="J215" s="232"/>
      <c r="K215" s="215"/>
      <c r="L215" s="215"/>
      <c r="M215" s="215"/>
      <c r="N215" s="215"/>
      <c r="O215" s="215"/>
      <c r="P215" s="215"/>
      <c r="Q215" s="215"/>
      <c r="R215" s="215"/>
      <c r="S215" s="51"/>
      <c r="T215" s="215"/>
      <c r="U215" s="215"/>
      <c r="V215" s="215"/>
      <c r="W215" s="215"/>
      <c r="X215" s="15"/>
      <c r="Y215" s="64"/>
      <c r="Z215" s="62"/>
      <c r="AA215" s="63"/>
      <c r="AB215" s="64"/>
      <c r="AC215" s="166"/>
      <c r="AD215" s="167"/>
      <c r="AF215" s="9"/>
      <c r="AG215" s="10"/>
      <c r="AH215" s="9"/>
      <c r="AI215" s="6"/>
      <c r="AJ215" s="32"/>
      <c r="AK215" s="14"/>
      <c r="AL215" s="28"/>
      <c r="AM215" s="28"/>
      <c r="AN215" s="33"/>
      <c r="AO215" s="11"/>
      <c r="AP215" s="67"/>
      <c r="AQ215" s="68"/>
      <c r="AR215" s="68"/>
      <c r="AS215" s="68"/>
      <c r="AT215" s="14"/>
      <c r="AU215" s="28"/>
      <c r="AV215" s="11"/>
      <c r="AW215" s="11"/>
      <c r="AX215" s="16"/>
      <c r="AY215" s="16"/>
      <c r="AZ215" s="16"/>
      <c r="BA215" s="16"/>
      <c r="BB215" s="16"/>
      <c r="BC215" s="16"/>
      <c r="BD215" s="16"/>
      <c r="BE215" s="16"/>
      <c r="BF215" s="14"/>
      <c r="BG215" s="11"/>
      <c r="BH215" s="11"/>
    </row>
    <row r="216" spans="1:60" ht="30" customHeight="1" x14ac:dyDescent="0.75">
      <c r="A216" s="25" t="s">
        <v>330</v>
      </c>
      <c r="B216" s="52"/>
      <c r="C216" s="53" t="s">
        <v>331</v>
      </c>
      <c r="D216" s="9"/>
      <c r="E216" s="6" t="s">
        <v>324</v>
      </c>
      <c r="F216" s="30">
        <v>1</v>
      </c>
      <c r="G216" s="49"/>
      <c r="H216" s="50"/>
      <c r="I216" s="215">
        <f t="shared" si="29"/>
        <v>0</v>
      </c>
      <c r="J216" s="232"/>
      <c r="K216" s="215">
        <f t="shared" si="30"/>
        <v>0</v>
      </c>
      <c r="L216" s="215"/>
      <c r="M216" s="215">
        <f t="shared" si="31"/>
        <v>0</v>
      </c>
      <c r="N216" s="215"/>
      <c r="O216" s="215">
        <f t="shared" si="32"/>
        <v>0</v>
      </c>
      <c r="P216" s="215"/>
      <c r="Q216" s="215">
        <f t="shared" si="33"/>
        <v>0</v>
      </c>
      <c r="R216" s="215"/>
      <c r="S216" s="51"/>
      <c r="T216" s="215">
        <f t="shared" si="34"/>
        <v>0</v>
      </c>
      <c r="U216" s="215">
        <f t="shared" si="35"/>
        <v>0</v>
      </c>
      <c r="V216" s="215">
        <f t="shared" si="36"/>
        <v>0</v>
      </c>
      <c r="W216" s="215">
        <f t="shared" si="37"/>
        <v>0</v>
      </c>
      <c r="X216" s="15"/>
      <c r="Y216" s="64" t="s">
        <v>330</v>
      </c>
      <c r="Z216" s="62"/>
      <c r="AA216" s="63" t="s">
        <v>331</v>
      </c>
      <c r="AB216" s="64"/>
      <c r="AC216" s="166" t="s">
        <v>324</v>
      </c>
      <c r="AD216" s="167">
        <v>1</v>
      </c>
      <c r="AF216" s="9" t="s">
        <v>330</v>
      </c>
      <c r="AG216" s="10" t="s">
        <v>332</v>
      </c>
      <c r="AH216" s="9"/>
      <c r="AI216" s="6" t="s">
        <v>324</v>
      </c>
      <c r="AJ216" s="32">
        <v>1</v>
      </c>
      <c r="AK216" s="14">
        <v>400</v>
      </c>
      <c r="AL216" s="28"/>
      <c r="AM216" s="28"/>
      <c r="AN216" s="33"/>
      <c r="AO216" s="11"/>
      <c r="AP216" s="67"/>
      <c r="AQ216" s="68"/>
      <c r="AR216" s="68"/>
      <c r="AS216" s="68"/>
      <c r="AT216" s="14"/>
      <c r="AU216" s="28"/>
      <c r="AV216" s="11"/>
      <c r="AW216" s="11"/>
      <c r="AX216" s="16"/>
      <c r="AY216" s="16"/>
      <c r="AZ216" s="16"/>
      <c r="BA216" s="16"/>
      <c r="BB216" s="16"/>
      <c r="BC216" s="16"/>
      <c r="BD216" s="16"/>
      <c r="BE216" s="16"/>
      <c r="BF216" s="14"/>
      <c r="BG216" s="11"/>
      <c r="BH216" s="11"/>
    </row>
    <row r="217" spans="1:60" ht="30" customHeight="1" x14ac:dyDescent="0.75">
      <c r="A217" s="25" t="s">
        <v>333</v>
      </c>
      <c r="B217" s="52"/>
      <c r="C217" s="53" t="s">
        <v>334</v>
      </c>
      <c r="D217" s="9"/>
      <c r="E217" s="6" t="s">
        <v>324</v>
      </c>
      <c r="F217" s="30">
        <v>1</v>
      </c>
      <c r="G217" s="49"/>
      <c r="H217" s="50"/>
      <c r="I217" s="215">
        <f t="shared" si="29"/>
        <v>0</v>
      </c>
      <c r="J217" s="232"/>
      <c r="K217" s="215">
        <f t="shared" si="30"/>
        <v>0</v>
      </c>
      <c r="L217" s="215"/>
      <c r="M217" s="215">
        <f t="shared" si="31"/>
        <v>0</v>
      </c>
      <c r="N217" s="215"/>
      <c r="O217" s="215">
        <f t="shared" si="32"/>
        <v>0</v>
      </c>
      <c r="P217" s="215"/>
      <c r="Q217" s="215">
        <f t="shared" si="33"/>
        <v>0</v>
      </c>
      <c r="R217" s="215"/>
      <c r="S217" s="51"/>
      <c r="T217" s="215">
        <f t="shared" si="34"/>
        <v>0</v>
      </c>
      <c r="U217" s="215">
        <f t="shared" si="35"/>
        <v>0</v>
      </c>
      <c r="V217" s="215">
        <f t="shared" si="36"/>
        <v>0</v>
      </c>
      <c r="W217" s="215">
        <f t="shared" si="37"/>
        <v>0</v>
      </c>
      <c r="X217" s="15"/>
      <c r="Y217" s="64" t="s">
        <v>333</v>
      </c>
      <c r="Z217" s="62"/>
      <c r="AA217" s="63" t="s">
        <v>334</v>
      </c>
      <c r="AB217" s="64"/>
      <c r="AC217" s="166" t="s">
        <v>324</v>
      </c>
      <c r="AD217" s="167">
        <v>1</v>
      </c>
      <c r="AF217" s="9" t="s">
        <v>333</v>
      </c>
      <c r="AG217" s="10" t="s">
        <v>335</v>
      </c>
      <c r="AH217" s="9"/>
      <c r="AI217" s="6" t="s">
        <v>324</v>
      </c>
      <c r="AJ217" s="32">
        <v>1</v>
      </c>
      <c r="AK217" s="14">
        <v>400</v>
      </c>
      <c r="AL217" s="28"/>
      <c r="AM217" s="28"/>
      <c r="AN217" s="33"/>
      <c r="AO217" s="11"/>
      <c r="AP217" s="67"/>
      <c r="AQ217" s="68"/>
      <c r="AR217" s="68"/>
      <c r="AS217" s="68"/>
      <c r="AT217" s="14"/>
      <c r="AU217" s="28"/>
      <c r="AV217" s="11"/>
      <c r="AW217" s="11"/>
      <c r="AX217" s="16"/>
      <c r="AY217" s="16"/>
      <c r="AZ217" s="16"/>
      <c r="BA217" s="16"/>
      <c r="BB217" s="16"/>
      <c r="BC217" s="16"/>
      <c r="BD217" s="16"/>
      <c r="BE217" s="16"/>
      <c r="BF217" s="14"/>
      <c r="BG217" s="11"/>
      <c r="BH217" s="11"/>
    </row>
    <row r="218" spans="1:60" ht="30" customHeight="1" x14ac:dyDescent="0.75">
      <c r="A218" s="25" t="s">
        <v>336</v>
      </c>
      <c r="B218" s="52"/>
      <c r="C218" s="53" t="s">
        <v>337</v>
      </c>
      <c r="D218" s="9"/>
      <c r="E218" s="6" t="s">
        <v>324</v>
      </c>
      <c r="F218" s="30">
        <v>1</v>
      </c>
      <c r="G218" s="49"/>
      <c r="H218" s="50"/>
      <c r="I218" s="215">
        <f t="shared" si="29"/>
        <v>0</v>
      </c>
      <c r="J218" s="232"/>
      <c r="K218" s="215">
        <f t="shared" si="30"/>
        <v>0</v>
      </c>
      <c r="L218" s="215"/>
      <c r="M218" s="215">
        <f t="shared" si="31"/>
        <v>0</v>
      </c>
      <c r="N218" s="215"/>
      <c r="O218" s="215">
        <f t="shared" si="32"/>
        <v>0</v>
      </c>
      <c r="P218" s="215"/>
      <c r="Q218" s="215">
        <f t="shared" si="33"/>
        <v>0</v>
      </c>
      <c r="R218" s="215"/>
      <c r="S218" s="51"/>
      <c r="T218" s="215">
        <f t="shared" si="34"/>
        <v>0</v>
      </c>
      <c r="U218" s="215">
        <f t="shared" si="35"/>
        <v>0</v>
      </c>
      <c r="V218" s="215">
        <f t="shared" si="36"/>
        <v>0</v>
      </c>
      <c r="W218" s="215">
        <f t="shared" si="37"/>
        <v>0</v>
      </c>
      <c r="X218" s="15"/>
      <c r="Y218" s="64" t="s">
        <v>336</v>
      </c>
      <c r="Z218" s="62"/>
      <c r="AA218" s="63" t="s">
        <v>337</v>
      </c>
      <c r="AB218" s="64"/>
      <c r="AC218" s="166" t="s">
        <v>324</v>
      </c>
      <c r="AD218" s="167">
        <v>1</v>
      </c>
      <c r="AF218" s="9" t="s">
        <v>336</v>
      </c>
      <c r="AG218" s="10" t="s">
        <v>338</v>
      </c>
      <c r="AH218" s="9"/>
      <c r="AI218" s="6" t="s">
        <v>324</v>
      </c>
      <c r="AJ218" s="32">
        <v>1</v>
      </c>
      <c r="AK218" s="14">
        <v>400</v>
      </c>
      <c r="AL218" s="28"/>
      <c r="AM218" s="28"/>
      <c r="AN218" s="33"/>
      <c r="AO218" s="11"/>
      <c r="AP218" s="67"/>
      <c r="AQ218" s="68"/>
      <c r="AR218" s="68"/>
      <c r="AS218" s="68"/>
      <c r="AT218" s="14"/>
      <c r="AU218" s="28"/>
      <c r="AV218" s="11"/>
      <c r="AW218" s="11"/>
      <c r="AX218" s="16"/>
      <c r="AY218" s="16"/>
      <c r="AZ218" s="16"/>
      <c r="BA218" s="16"/>
      <c r="BB218" s="16"/>
      <c r="BC218" s="16"/>
      <c r="BD218" s="16"/>
      <c r="BE218" s="16"/>
      <c r="BF218" s="14"/>
      <c r="BG218" s="11"/>
      <c r="BH218" s="11"/>
    </row>
    <row r="219" spans="1:60" ht="30" customHeight="1" x14ac:dyDescent="0.75">
      <c r="A219" s="25" t="s">
        <v>339</v>
      </c>
      <c r="B219" s="52"/>
      <c r="C219" s="53" t="s">
        <v>343</v>
      </c>
      <c r="D219" s="9"/>
      <c r="E219" s="6" t="s">
        <v>324</v>
      </c>
      <c r="F219" s="30">
        <v>2</v>
      </c>
      <c r="G219" s="49"/>
      <c r="H219" s="50"/>
      <c r="I219" s="215">
        <f t="shared" si="29"/>
        <v>0</v>
      </c>
      <c r="J219" s="232"/>
      <c r="K219" s="215">
        <f t="shared" si="30"/>
        <v>0</v>
      </c>
      <c r="L219" s="215"/>
      <c r="M219" s="215">
        <f t="shared" si="31"/>
        <v>0</v>
      </c>
      <c r="N219" s="215"/>
      <c r="O219" s="215">
        <f t="shared" si="32"/>
        <v>0</v>
      </c>
      <c r="P219" s="215"/>
      <c r="Q219" s="215">
        <f t="shared" si="33"/>
        <v>0</v>
      </c>
      <c r="R219" s="215"/>
      <c r="S219" s="51"/>
      <c r="T219" s="215">
        <f t="shared" si="34"/>
        <v>0</v>
      </c>
      <c r="U219" s="215">
        <f t="shared" si="35"/>
        <v>0</v>
      </c>
      <c r="V219" s="215">
        <f t="shared" si="36"/>
        <v>0</v>
      </c>
      <c r="W219" s="215">
        <f t="shared" si="37"/>
        <v>0</v>
      </c>
      <c r="X219" s="15"/>
      <c r="Y219" s="64" t="s">
        <v>345</v>
      </c>
      <c r="Z219" s="62"/>
      <c r="AA219" s="63" t="s">
        <v>343</v>
      </c>
      <c r="AB219" s="64"/>
      <c r="AC219" s="166" t="s">
        <v>324</v>
      </c>
      <c r="AD219" s="167">
        <v>2</v>
      </c>
      <c r="AF219" s="9" t="s">
        <v>345</v>
      </c>
      <c r="AG219" s="10" t="s">
        <v>344</v>
      </c>
      <c r="AH219" s="9"/>
      <c r="AI219" s="6" t="s">
        <v>324</v>
      </c>
      <c r="AJ219" s="32">
        <v>2</v>
      </c>
      <c r="AK219" s="14">
        <v>400</v>
      </c>
      <c r="AL219" s="28"/>
      <c r="AM219" s="28"/>
      <c r="AN219" s="33"/>
      <c r="AO219" s="11"/>
      <c r="AP219" s="67"/>
      <c r="AQ219" s="68"/>
      <c r="AR219" s="68"/>
      <c r="AS219" s="68"/>
      <c r="AT219" s="14"/>
      <c r="AU219" s="28"/>
      <c r="AV219" s="11"/>
      <c r="AW219" s="11"/>
      <c r="AX219" s="16"/>
      <c r="AY219" s="16"/>
      <c r="AZ219" s="16"/>
      <c r="BA219" s="16"/>
      <c r="BB219" s="16"/>
      <c r="BC219" s="16"/>
      <c r="BD219" s="16"/>
      <c r="BE219" s="16"/>
      <c r="BF219" s="14"/>
      <c r="BG219" s="11"/>
      <c r="BH219" s="11"/>
    </row>
    <row r="220" spans="1:60" ht="30" customHeight="1" x14ac:dyDescent="0.75">
      <c r="A220" s="25" t="s">
        <v>342</v>
      </c>
      <c r="B220" s="52"/>
      <c r="C220" s="53" t="s">
        <v>346</v>
      </c>
      <c r="D220" s="9"/>
      <c r="E220" s="6" t="s">
        <v>324</v>
      </c>
      <c r="F220" s="30">
        <v>2</v>
      </c>
      <c r="G220" s="49"/>
      <c r="H220" s="50"/>
      <c r="I220" s="215">
        <f t="shared" si="29"/>
        <v>0</v>
      </c>
      <c r="J220" s="232"/>
      <c r="K220" s="215">
        <f t="shared" si="30"/>
        <v>0</v>
      </c>
      <c r="L220" s="215"/>
      <c r="M220" s="215">
        <f t="shared" si="31"/>
        <v>0</v>
      </c>
      <c r="N220" s="215"/>
      <c r="O220" s="215">
        <f t="shared" si="32"/>
        <v>0</v>
      </c>
      <c r="P220" s="215"/>
      <c r="Q220" s="215">
        <f t="shared" si="33"/>
        <v>0</v>
      </c>
      <c r="R220" s="215"/>
      <c r="S220" s="51"/>
      <c r="T220" s="215">
        <f t="shared" si="34"/>
        <v>0</v>
      </c>
      <c r="U220" s="215">
        <f t="shared" si="35"/>
        <v>0</v>
      </c>
      <c r="V220" s="215">
        <f t="shared" si="36"/>
        <v>0</v>
      </c>
      <c r="W220" s="215">
        <f t="shared" si="37"/>
        <v>0</v>
      </c>
      <c r="X220" s="15"/>
      <c r="Y220" s="64" t="s">
        <v>348</v>
      </c>
      <c r="Z220" s="62"/>
      <c r="AA220" s="63" t="s">
        <v>346</v>
      </c>
      <c r="AB220" s="64"/>
      <c r="AC220" s="166" t="s">
        <v>324</v>
      </c>
      <c r="AD220" s="167">
        <v>2</v>
      </c>
      <c r="AF220" s="9" t="s">
        <v>348</v>
      </c>
      <c r="AG220" s="10" t="s">
        <v>347</v>
      </c>
      <c r="AH220" s="9"/>
      <c r="AI220" s="6" t="s">
        <v>324</v>
      </c>
      <c r="AJ220" s="32">
        <v>2</v>
      </c>
      <c r="AK220" s="14">
        <v>400</v>
      </c>
      <c r="AL220" s="28"/>
      <c r="AM220" s="28"/>
      <c r="AN220" s="33"/>
      <c r="AO220" s="11"/>
      <c r="AP220" s="67"/>
      <c r="AQ220" s="68"/>
      <c r="AR220" s="68"/>
      <c r="AS220" s="68"/>
      <c r="AT220" s="14"/>
      <c r="AU220" s="28"/>
      <c r="AV220" s="11"/>
      <c r="AW220" s="11"/>
      <c r="AX220" s="16"/>
      <c r="AY220" s="16"/>
      <c r="AZ220" s="16"/>
      <c r="BA220" s="16"/>
      <c r="BB220" s="16"/>
      <c r="BC220" s="16"/>
      <c r="BD220" s="16"/>
      <c r="BE220" s="16"/>
      <c r="BF220" s="14"/>
      <c r="BG220" s="11"/>
      <c r="BH220" s="11"/>
    </row>
    <row r="221" spans="1:60" ht="30" customHeight="1" x14ac:dyDescent="0.75">
      <c r="A221" s="25" t="s">
        <v>345</v>
      </c>
      <c r="B221" s="52"/>
      <c r="C221" s="53" t="s">
        <v>349</v>
      </c>
      <c r="D221" s="9"/>
      <c r="E221" s="6" t="s">
        <v>324</v>
      </c>
      <c r="F221" s="30">
        <v>2</v>
      </c>
      <c r="G221" s="49"/>
      <c r="H221" s="50"/>
      <c r="I221" s="215">
        <f t="shared" si="29"/>
        <v>0</v>
      </c>
      <c r="J221" s="232"/>
      <c r="K221" s="215">
        <f t="shared" si="30"/>
        <v>0</v>
      </c>
      <c r="L221" s="215"/>
      <c r="M221" s="215">
        <f t="shared" si="31"/>
        <v>0</v>
      </c>
      <c r="N221" s="215"/>
      <c r="O221" s="215">
        <f t="shared" si="32"/>
        <v>0</v>
      </c>
      <c r="P221" s="215"/>
      <c r="Q221" s="215">
        <f t="shared" si="33"/>
        <v>0</v>
      </c>
      <c r="R221" s="215"/>
      <c r="S221" s="51"/>
      <c r="T221" s="215">
        <f t="shared" si="34"/>
        <v>0</v>
      </c>
      <c r="U221" s="215">
        <f t="shared" si="35"/>
        <v>0</v>
      </c>
      <c r="V221" s="215">
        <f t="shared" si="36"/>
        <v>0</v>
      </c>
      <c r="W221" s="215">
        <f t="shared" si="37"/>
        <v>0</v>
      </c>
      <c r="X221" s="15"/>
      <c r="Y221" s="64" t="s">
        <v>351</v>
      </c>
      <c r="Z221" s="62"/>
      <c r="AA221" s="63" t="s">
        <v>349</v>
      </c>
      <c r="AB221" s="64"/>
      <c r="AC221" s="166" t="s">
        <v>324</v>
      </c>
      <c r="AD221" s="167">
        <v>2</v>
      </c>
      <c r="AF221" s="9" t="s">
        <v>351</v>
      </c>
      <c r="AG221" s="10" t="s">
        <v>350</v>
      </c>
      <c r="AH221" s="9"/>
      <c r="AI221" s="6" t="s">
        <v>324</v>
      </c>
      <c r="AJ221" s="32">
        <v>2</v>
      </c>
      <c r="AK221" s="14">
        <v>400</v>
      </c>
      <c r="AL221" s="28"/>
      <c r="AM221" s="28"/>
      <c r="AN221" s="33"/>
      <c r="AO221" s="11"/>
      <c r="AP221" s="67"/>
      <c r="AQ221" s="68"/>
      <c r="AR221" s="68"/>
      <c r="AS221" s="68"/>
      <c r="AT221" s="14"/>
      <c r="AU221" s="28"/>
      <c r="AV221" s="11"/>
      <c r="AW221" s="11"/>
      <c r="AX221" s="16"/>
      <c r="AY221" s="16"/>
      <c r="AZ221" s="16"/>
      <c r="BA221" s="16"/>
      <c r="BB221" s="16"/>
      <c r="BC221" s="16"/>
      <c r="BD221" s="16"/>
      <c r="BE221" s="16"/>
      <c r="BF221" s="14"/>
      <c r="BG221" s="11"/>
      <c r="BH221" s="11"/>
    </row>
    <row r="222" spans="1:60" ht="30" customHeight="1" x14ac:dyDescent="0.75">
      <c r="A222" s="25" t="s">
        <v>348</v>
      </c>
      <c r="B222" s="52"/>
      <c r="C222" s="53" t="s">
        <v>352</v>
      </c>
      <c r="D222" s="9"/>
      <c r="E222" s="6" t="s">
        <v>324</v>
      </c>
      <c r="F222" s="30">
        <v>1</v>
      </c>
      <c r="G222" s="49"/>
      <c r="H222" s="50"/>
      <c r="I222" s="215">
        <f t="shared" si="29"/>
        <v>0</v>
      </c>
      <c r="J222" s="232"/>
      <c r="K222" s="215">
        <f t="shared" si="30"/>
        <v>0</v>
      </c>
      <c r="L222" s="215"/>
      <c r="M222" s="215">
        <f t="shared" si="31"/>
        <v>0</v>
      </c>
      <c r="N222" s="215"/>
      <c r="O222" s="215">
        <f t="shared" si="32"/>
        <v>0</v>
      </c>
      <c r="P222" s="215"/>
      <c r="Q222" s="215">
        <f t="shared" si="33"/>
        <v>0</v>
      </c>
      <c r="R222" s="215"/>
      <c r="S222" s="51"/>
      <c r="T222" s="215">
        <f t="shared" si="34"/>
        <v>0</v>
      </c>
      <c r="U222" s="215">
        <f t="shared" si="35"/>
        <v>0</v>
      </c>
      <c r="V222" s="215">
        <f t="shared" si="36"/>
        <v>0</v>
      </c>
      <c r="W222" s="215">
        <f t="shared" si="37"/>
        <v>0</v>
      </c>
      <c r="X222" s="15"/>
      <c r="Y222" s="64" t="s">
        <v>354</v>
      </c>
      <c r="Z222" s="62"/>
      <c r="AA222" s="63" t="s">
        <v>352</v>
      </c>
      <c r="AB222" s="64"/>
      <c r="AC222" s="166" t="s">
        <v>324</v>
      </c>
      <c r="AD222" s="167">
        <v>1</v>
      </c>
      <c r="AF222" s="9" t="s">
        <v>354</v>
      </c>
      <c r="AG222" s="10" t="s">
        <v>353</v>
      </c>
      <c r="AH222" s="9"/>
      <c r="AI222" s="6" t="s">
        <v>324</v>
      </c>
      <c r="AJ222" s="32">
        <v>1</v>
      </c>
      <c r="AK222" s="14">
        <v>400</v>
      </c>
      <c r="AL222" s="28"/>
      <c r="AM222" s="28"/>
      <c r="AN222" s="33"/>
      <c r="AO222" s="11"/>
      <c r="AP222" s="67"/>
      <c r="AQ222" s="68"/>
      <c r="AR222" s="68"/>
      <c r="AS222" s="68"/>
      <c r="AT222" s="14"/>
      <c r="AU222" s="28"/>
      <c r="AV222" s="11"/>
      <c r="AW222" s="11"/>
      <c r="AX222" s="16"/>
      <c r="AY222" s="16"/>
      <c r="AZ222" s="16"/>
      <c r="BA222" s="16"/>
      <c r="BB222" s="16"/>
      <c r="BC222" s="16"/>
      <c r="BD222" s="16"/>
      <c r="BE222" s="16"/>
      <c r="BF222" s="14"/>
      <c r="BG222" s="11"/>
      <c r="BH222" s="11"/>
    </row>
    <row r="223" spans="1:60" ht="30" customHeight="1" x14ac:dyDescent="0.75">
      <c r="A223" s="25" t="s">
        <v>351</v>
      </c>
      <c r="B223" s="52"/>
      <c r="C223" s="53" t="s">
        <v>355</v>
      </c>
      <c r="D223" s="9"/>
      <c r="E223" s="6" t="s">
        <v>324</v>
      </c>
      <c r="F223" s="30">
        <v>2</v>
      </c>
      <c r="G223" s="49"/>
      <c r="H223" s="50"/>
      <c r="I223" s="215">
        <f t="shared" si="29"/>
        <v>0</v>
      </c>
      <c r="J223" s="232"/>
      <c r="K223" s="215">
        <f t="shared" si="30"/>
        <v>0</v>
      </c>
      <c r="L223" s="215"/>
      <c r="M223" s="215">
        <f t="shared" si="31"/>
        <v>0</v>
      </c>
      <c r="N223" s="215"/>
      <c r="O223" s="215">
        <f t="shared" si="32"/>
        <v>0</v>
      </c>
      <c r="P223" s="215"/>
      <c r="Q223" s="215">
        <f t="shared" si="33"/>
        <v>0</v>
      </c>
      <c r="R223" s="215"/>
      <c r="S223" s="51"/>
      <c r="T223" s="215">
        <f t="shared" si="34"/>
        <v>0</v>
      </c>
      <c r="U223" s="215">
        <f t="shared" si="35"/>
        <v>0</v>
      </c>
      <c r="V223" s="215">
        <f t="shared" si="36"/>
        <v>0</v>
      </c>
      <c r="W223" s="215">
        <f t="shared" si="37"/>
        <v>0</v>
      </c>
      <c r="X223" s="15"/>
      <c r="Y223" s="64" t="s">
        <v>357</v>
      </c>
      <c r="Z223" s="62"/>
      <c r="AA223" s="63" t="s">
        <v>355</v>
      </c>
      <c r="AB223" s="64"/>
      <c r="AC223" s="166" t="s">
        <v>324</v>
      </c>
      <c r="AD223" s="167">
        <v>2</v>
      </c>
      <c r="AF223" s="9" t="s">
        <v>357</v>
      </c>
      <c r="AG223" s="10" t="s">
        <v>356</v>
      </c>
      <c r="AH223" s="9"/>
      <c r="AI223" s="6" t="s">
        <v>324</v>
      </c>
      <c r="AJ223" s="32">
        <v>2</v>
      </c>
      <c r="AK223" s="14">
        <v>400</v>
      </c>
      <c r="AL223" s="28"/>
      <c r="AM223" s="28"/>
      <c r="AN223" s="33"/>
      <c r="AO223" s="11"/>
      <c r="AP223" s="67"/>
      <c r="AQ223" s="68"/>
      <c r="AR223" s="68"/>
      <c r="AS223" s="68"/>
      <c r="AT223" s="14"/>
      <c r="AU223" s="28"/>
      <c r="AV223" s="11"/>
      <c r="AW223" s="11"/>
      <c r="AX223" s="16"/>
      <c r="AY223" s="16"/>
      <c r="AZ223" s="16"/>
      <c r="BA223" s="16"/>
      <c r="BB223" s="16"/>
      <c r="BC223" s="16"/>
      <c r="BD223" s="16"/>
      <c r="BE223" s="16"/>
      <c r="BF223" s="14"/>
      <c r="BG223" s="11"/>
      <c r="BH223" s="11"/>
    </row>
    <row r="224" spans="1:60" ht="30" customHeight="1" x14ac:dyDescent="0.75">
      <c r="A224" s="25" t="s">
        <v>354</v>
      </c>
      <c r="B224" s="52"/>
      <c r="C224" s="53" t="s">
        <v>358</v>
      </c>
      <c r="D224" s="9"/>
      <c r="E224" s="6" t="s">
        <v>886</v>
      </c>
      <c r="F224" s="30">
        <v>1</v>
      </c>
      <c r="G224" s="49"/>
      <c r="H224" s="50"/>
      <c r="I224" s="215">
        <f t="shared" si="29"/>
        <v>0</v>
      </c>
      <c r="J224" s="232"/>
      <c r="K224" s="215">
        <f t="shared" si="30"/>
        <v>0</v>
      </c>
      <c r="L224" s="215"/>
      <c r="M224" s="215">
        <f t="shared" si="31"/>
        <v>0</v>
      </c>
      <c r="N224" s="215"/>
      <c r="O224" s="215">
        <f t="shared" si="32"/>
        <v>0</v>
      </c>
      <c r="P224" s="215"/>
      <c r="Q224" s="215">
        <f t="shared" si="33"/>
        <v>0</v>
      </c>
      <c r="R224" s="215"/>
      <c r="S224" s="51"/>
      <c r="T224" s="215">
        <f t="shared" si="34"/>
        <v>0</v>
      </c>
      <c r="U224" s="215">
        <f t="shared" si="35"/>
        <v>0</v>
      </c>
      <c r="V224" s="215">
        <f t="shared" si="36"/>
        <v>0</v>
      </c>
      <c r="W224" s="215">
        <f t="shared" si="37"/>
        <v>0</v>
      </c>
      <c r="X224" s="15"/>
      <c r="Y224" s="64" t="s">
        <v>360</v>
      </c>
      <c r="Z224" s="62"/>
      <c r="AA224" s="63" t="s">
        <v>358</v>
      </c>
      <c r="AB224" s="64"/>
      <c r="AC224" s="166" t="s">
        <v>886</v>
      </c>
      <c r="AD224" s="167">
        <v>1</v>
      </c>
      <c r="AF224" s="9" t="s">
        <v>360</v>
      </c>
      <c r="AG224" s="10" t="s">
        <v>359</v>
      </c>
      <c r="AH224" s="9"/>
      <c r="AI224" s="6" t="s">
        <v>886</v>
      </c>
      <c r="AJ224" s="32">
        <v>1</v>
      </c>
      <c r="AK224" s="14">
        <v>400</v>
      </c>
      <c r="AL224" s="28"/>
      <c r="AM224" s="28"/>
      <c r="AN224" s="33"/>
      <c r="AO224" s="11"/>
      <c r="AP224" s="67"/>
      <c r="AQ224" s="68"/>
      <c r="AR224" s="68"/>
      <c r="AS224" s="68"/>
      <c r="AT224" s="14"/>
      <c r="AU224" s="28"/>
      <c r="AV224" s="11"/>
      <c r="AW224" s="11"/>
      <c r="AX224" s="16"/>
      <c r="AY224" s="16"/>
      <c r="AZ224" s="16"/>
      <c r="BA224" s="16"/>
      <c r="BB224" s="16"/>
      <c r="BC224" s="16"/>
      <c r="BD224" s="16"/>
      <c r="BE224" s="16"/>
      <c r="BF224" s="14"/>
      <c r="BG224" s="11"/>
      <c r="BH224" s="11"/>
    </row>
    <row r="225" spans="1:60" ht="30" customHeight="1" x14ac:dyDescent="0.75">
      <c r="A225" s="25" t="s">
        <v>357</v>
      </c>
      <c r="B225" s="52"/>
      <c r="C225" s="53" t="s">
        <v>361</v>
      </c>
      <c r="D225" s="9"/>
      <c r="E225" s="6" t="s">
        <v>886</v>
      </c>
      <c r="F225" s="30">
        <v>1</v>
      </c>
      <c r="G225" s="49"/>
      <c r="H225" s="50"/>
      <c r="I225" s="215">
        <f t="shared" si="29"/>
        <v>0</v>
      </c>
      <c r="J225" s="232"/>
      <c r="K225" s="215">
        <f t="shared" si="30"/>
        <v>0</v>
      </c>
      <c r="L225" s="215"/>
      <c r="M225" s="215">
        <f t="shared" si="31"/>
        <v>0</v>
      </c>
      <c r="N225" s="215"/>
      <c r="O225" s="215">
        <f t="shared" si="32"/>
        <v>0</v>
      </c>
      <c r="P225" s="215"/>
      <c r="Q225" s="215">
        <f t="shared" si="33"/>
        <v>0</v>
      </c>
      <c r="R225" s="215"/>
      <c r="S225" s="51"/>
      <c r="T225" s="215">
        <f t="shared" si="34"/>
        <v>0</v>
      </c>
      <c r="U225" s="215">
        <f t="shared" si="35"/>
        <v>0</v>
      </c>
      <c r="V225" s="215">
        <f t="shared" si="36"/>
        <v>0</v>
      </c>
      <c r="W225" s="215">
        <f t="shared" si="37"/>
        <v>0</v>
      </c>
      <c r="X225" s="15"/>
      <c r="Y225" s="64" t="s">
        <v>522</v>
      </c>
      <c r="Z225" s="62"/>
      <c r="AA225" s="63" t="s">
        <v>361</v>
      </c>
      <c r="AB225" s="64"/>
      <c r="AC225" s="166" t="s">
        <v>886</v>
      </c>
      <c r="AD225" s="167">
        <v>1</v>
      </c>
      <c r="AF225" s="9" t="s">
        <v>522</v>
      </c>
      <c r="AG225" s="10" t="s">
        <v>362</v>
      </c>
      <c r="AH225" s="9"/>
      <c r="AI225" s="6" t="s">
        <v>886</v>
      </c>
      <c r="AJ225" s="32">
        <v>1</v>
      </c>
      <c r="AK225" s="14">
        <v>400</v>
      </c>
      <c r="AL225" s="28"/>
      <c r="AM225" s="28"/>
      <c r="AN225" s="33"/>
      <c r="AO225" s="11"/>
      <c r="AP225" s="67"/>
      <c r="AQ225" s="68"/>
      <c r="AR225" s="68"/>
      <c r="AS225" s="68"/>
      <c r="AT225" s="14"/>
      <c r="AU225" s="28"/>
      <c r="AV225" s="11"/>
      <c r="AW225" s="11"/>
      <c r="AX225" s="16"/>
      <c r="AY225" s="16"/>
      <c r="AZ225" s="16"/>
      <c r="BA225" s="16"/>
      <c r="BB225" s="16"/>
      <c r="BC225" s="16"/>
      <c r="BD225" s="16"/>
      <c r="BE225" s="16"/>
      <c r="BF225" s="14"/>
      <c r="BG225" s="11"/>
      <c r="BH225" s="11"/>
    </row>
    <row r="226" spans="1:60" ht="30" customHeight="1" x14ac:dyDescent="0.75">
      <c r="A226" s="339" t="s">
        <v>363</v>
      </c>
      <c r="B226" s="70" t="s">
        <v>364</v>
      </c>
      <c r="C226" s="274"/>
      <c r="D226" s="9"/>
      <c r="E226" s="34"/>
      <c r="F226" s="36"/>
      <c r="G226" s="58"/>
      <c r="H226" s="59"/>
      <c r="I226" s="215"/>
      <c r="J226" s="58"/>
      <c r="K226" s="215"/>
      <c r="L226" s="58"/>
      <c r="M226" s="215"/>
      <c r="N226" s="59"/>
      <c r="O226" s="215"/>
      <c r="P226" s="343"/>
      <c r="Q226" s="344"/>
      <c r="R226" s="345"/>
      <c r="S226" s="725"/>
      <c r="T226" s="344"/>
      <c r="U226" s="344"/>
      <c r="V226" s="344"/>
      <c r="W226" s="344"/>
      <c r="X226" s="15"/>
      <c r="Y226" s="173" t="s">
        <v>363</v>
      </c>
      <c r="Z226" s="174" t="s">
        <v>364</v>
      </c>
      <c r="AA226" s="175"/>
      <c r="AB226" s="176"/>
      <c r="AC226" s="177"/>
      <c r="AD226" s="178"/>
      <c r="AF226" s="179" t="s">
        <v>363</v>
      </c>
      <c r="AG226" s="180" t="s">
        <v>365</v>
      </c>
      <c r="AH226" s="181"/>
      <c r="AI226" s="182"/>
      <c r="AJ226" s="178"/>
      <c r="AK226" s="183"/>
      <c r="AL226" s="184"/>
      <c r="AM226" s="184"/>
      <c r="AN226" s="185"/>
      <c r="AO226" s="186"/>
      <c r="AP226" s="185"/>
      <c r="AQ226" s="186"/>
      <c r="AR226" s="186"/>
      <c r="AS226" s="186"/>
      <c r="AT226" s="183"/>
      <c r="AU226" s="187"/>
      <c r="AV226" s="186"/>
      <c r="AW226" s="186"/>
      <c r="AX226" s="16"/>
      <c r="AY226" s="16"/>
      <c r="AZ226" s="16"/>
      <c r="BA226" s="16"/>
      <c r="BB226" s="16"/>
      <c r="BC226" s="16"/>
      <c r="BD226" s="16"/>
      <c r="BE226" s="16"/>
      <c r="BF226" s="188"/>
      <c r="BG226" s="189"/>
      <c r="BH226" s="189"/>
    </row>
    <row r="227" spans="1:60" ht="30" customHeight="1" x14ac:dyDescent="0.75">
      <c r="A227" s="25" t="s">
        <v>366</v>
      </c>
      <c r="B227" s="70"/>
      <c r="C227" s="53" t="s">
        <v>634</v>
      </c>
      <c r="D227" s="9"/>
      <c r="E227" s="34" t="s">
        <v>116</v>
      </c>
      <c r="F227" s="36">
        <v>2</v>
      </c>
      <c r="G227" s="58"/>
      <c r="H227" s="59"/>
      <c r="I227" s="215">
        <f t="shared" si="29"/>
        <v>0</v>
      </c>
      <c r="J227" s="58"/>
      <c r="K227" s="220">
        <f t="shared" si="30"/>
        <v>0</v>
      </c>
      <c r="L227" s="160"/>
      <c r="M227" s="215">
        <f t="shared" si="31"/>
        <v>0</v>
      </c>
      <c r="N227" s="152"/>
      <c r="O227" s="220">
        <f t="shared" si="32"/>
        <v>0</v>
      </c>
      <c r="P227" s="160"/>
      <c r="Q227" s="233">
        <f t="shared" si="33"/>
        <v>0</v>
      </c>
      <c r="R227" s="160"/>
      <c r="S227" s="726"/>
      <c r="T227" s="233">
        <f t="shared" si="34"/>
        <v>0</v>
      </c>
      <c r="U227" s="233">
        <f t="shared" si="35"/>
        <v>0</v>
      </c>
      <c r="V227" s="233">
        <f t="shared" si="36"/>
        <v>0</v>
      </c>
      <c r="W227" s="235">
        <f t="shared" si="37"/>
        <v>0</v>
      </c>
      <c r="X227" s="15"/>
      <c r="Y227" s="203"/>
      <c r="Z227" s="204"/>
      <c r="AA227" s="205"/>
      <c r="AB227" s="206"/>
      <c r="AC227" s="207"/>
      <c r="AD227" s="208"/>
      <c r="AF227" s="209"/>
      <c r="AG227" s="210"/>
      <c r="AH227" s="211"/>
      <c r="AI227" s="212"/>
      <c r="AJ227" s="208"/>
      <c r="AK227" s="213"/>
      <c r="AL227" s="214"/>
      <c r="AM227" s="214"/>
      <c r="AN227" s="163"/>
      <c r="AO227" s="163"/>
      <c r="AP227" s="163"/>
      <c r="AQ227" s="163"/>
      <c r="AR227" s="163"/>
      <c r="AS227" s="163"/>
      <c r="AT227" s="213"/>
      <c r="AU227" s="213"/>
      <c r="AV227" s="163"/>
      <c r="AW227" s="163"/>
      <c r="AX227" s="16"/>
      <c r="AY227" s="16"/>
      <c r="AZ227" s="16"/>
      <c r="BA227" s="16"/>
      <c r="BB227" s="16"/>
      <c r="BC227" s="16"/>
      <c r="BD227" s="16"/>
      <c r="BE227" s="16"/>
      <c r="BF227" s="214"/>
      <c r="BG227" s="15"/>
      <c r="BH227" s="15"/>
    </row>
    <row r="228" spans="1:60" ht="30" customHeight="1" x14ac:dyDescent="0.75">
      <c r="A228" s="25" t="s">
        <v>369</v>
      </c>
      <c r="B228" s="52"/>
      <c r="C228" s="53" t="s">
        <v>367</v>
      </c>
      <c r="D228" s="9"/>
      <c r="E228" s="6" t="s">
        <v>116</v>
      </c>
      <c r="F228" s="30" t="s">
        <v>35</v>
      </c>
      <c r="G228" s="49"/>
      <c r="H228" s="50"/>
      <c r="I228" s="215">
        <f t="shared" si="29"/>
        <v>0</v>
      </c>
      <c r="J228" s="232"/>
      <c r="K228" s="215">
        <f t="shared" si="30"/>
        <v>0</v>
      </c>
      <c r="L228" s="215"/>
      <c r="M228" s="215">
        <f t="shared" si="31"/>
        <v>0</v>
      </c>
      <c r="N228" s="215"/>
      <c r="O228" s="215">
        <f t="shared" si="32"/>
        <v>0</v>
      </c>
      <c r="P228" s="215"/>
      <c r="Q228" s="215">
        <f t="shared" si="33"/>
        <v>0</v>
      </c>
      <c r="R228" s="215"/>
      <c r="S228" s="51"/>
      <c r="T228" s="215">
        <f t="shared" si="34"/>
        <v>0</v>
      </c>
      <c r="U228" s="215">
        <f t="shared" si="35"/>
        <v>0</v>
      </c>
      <c r="V228" s="215">
        <f t="shared" si="36"/>
        <v>0</v>
      </c>
      <c r="W228" s="215">
        <f t="shared" si="37"/>
        <v>0</v>
      </c>
      <c r="X228" s="15"/>
      <c r="Y228" s="190" t="s">
        <v>366</v>
      </c>
      <c r="Z228" s="191"/>
      <c r="AA228" s="192" t="s">
        <v>367</v>
      </c>
      <c r="AB228" s="190"/>
      <c r="AC228" s="193" t="s">
        <v>116</v>
      </c>
      <c r="AD228" s="194" t="s">
        <v>35</v>
      </c>
      <c r="AF228" s="157" t="s">
        <v>366</v>
      </c>
      <c r="AG228" s="158" t="s">
        <v>368</v>
      </c>
      <c r="AH228" s="157"/>
      <c r="AI228" s="8" t="s">
        <v>118</v>
      </c>
      <c r="AJ228" s="159" t="s">
        <v>35</v>
      </c>
      <c r="AK228" s="14">
        <v>600</v>
      </c>
      <c r="AL228" s="28"/>
      <c r="AM228" s="28"/>
      <c r="AN228" s="33"/>
      <c r="AO228" s="11"/>
      <c r="AP228" s="67"/>
      <c r="AQ228" s="68"/>
      <c r="AR228" s="68"/>
      <c r="AS228" s="68"/>
      <c r="AT228" s="14"/>
      <c r="AU228" s="28"/>
      <c r="AV228" s="11"/>
      <c r="AW228" s="11"/>
      <c r="AX228" s="16"/>
      <c r="AY228" s="16"/>
      <c r="AZ228" s="16"/>
      <c r="BA228" s="16"/>
      <c r="BB228" s="16"/>
      <c r="BC228" s="16"/>
      <c r="BD228" s="16"/>
      <c r="BE228" s="16"/>
      <c r="BF228" s="14"/>
      <c r="BG228" s="11"/>
      <c r="BH228" s="11"/>
    </row>
    <row r="229" spans="1:60" ht="30" customHeight="1" x14ac:dyDescent="0.75">
      <c r="A229" s="25" t="s">
        <v>372</v>
      </c>
      <c r="B229" s="52"/>
      <c r="C229" s="53" t="s">
        <v>1363</v>
      </c>
      <c r="D229" s="9"/>
      <c r="E229" s="6" t="s">
        <v>116</v>
      </c>
      <c r="F229" s="30">
        <v>1</v>
      </c>
      <c r="G229" s="49"/>
      <c r="H229" s="50"/>
      <c r="I229" s="215">
        <f t="shared" si="29"/>
        <v>0</v>
      </c>
      <c r="J229" s="232"/>
      <c r="K229" s="215">
        <f t="shared" si="30"/>
        <v>0</v>
      </c>
      <c r="L229" s="215"/>
      <c r="M229" s="215">
        <f t="shared" si="31"/>
        <v>0</v>
      </c>
      <c r="N229" s="215"/>
      <c r="O229" s="215">
        <f t="shared" si="32"/>
        <v>0</v>
      </c>
      <c r="P229" s="215"/>
      <c r="Q229" s="215">
        <f t="shared" si="33"/>
        <v>0</v>
      </c>
      <c r="R229" s="215"/>
      <c r="S229" s="51"/>
      <c r="T229" s="215">
        <f t="shared" si="34"/>
        <v>0</v>
      </c>
      <c r="U229" s="215">
        <f t="shared" si="35"/>
        <v>0</v>
      </c>
      <c r="V229" s="215">
        <f t="shared" si="36"/>
        <v>0</v>
      </c>
      <c r="W229" s="215">
        <f t="shared" si="37"/>
        <v>0</v>
      </c>
      <c r="X229" s="15"/>
      <c r="Y229" s="64" t="s">
        <v>369</v>
      </c>
      <c r="Z229" s="62"/>
      <c r="AA229" s="63" t="s">
        <v>370</v>
      </c>
      <c r="AB229" s="64"/>
      <c r="AC229" s="166" t="s">
        <v>116</v>
      </c>
      <c r="AD229" s="167">
        <v>1</v>
      </c>
      <c r="AF229" s="9" t="s">
        <v>369</v>
      </c>
      <c r="AG229" s="10" t="s">
        <v>371</v>
      </c>
      <c r="AH229" s="9"/>
      <c r="AI229" s="6" t="s">
        <v>118</v>
      </c>
      <c r="AJ229" s="32">
        <v>1</v>
      </c>
      <c r="AK229" s="14">
        <v>2000</v>
      </c>
      <c r="AL229" s="28"/>
      <c r="AM229" s="28"/>
      <c r="AN229" s="33"/>
      <c r="AO229" s="11"/>
      <c r="AP229" s="67"/>
      <c r="AQ229" s="68"/>
      <c r="AR229" s="68"/>
      <c r="AS229" s="68"/>
      <c r="AT229" s="14"/>
      <c r="AU229" s="28"/>
      <c r="AV229" s="11"/>
      <c r="AW229" s="11"/>
      <c r="AX229" s="16"/>
      <c r="AY229" s="16"/>
      <c r="AZ229" s="16"/>
      <c r="BA229" s="16"/>
      <c r="BB229" s="16"/>
      <c r="BC229" s="16"/>
      <c r="BD229" s="16"/>
      <c r="BE229" s="16"/>
      <c r="BF229" s="14"/>
      <c r="BG229" s="11"/>
      <c r="BH229" s="11"/>
    </row>
    <row r="230" spans="1:60" ht="30" customHeight="1" x14ac:dyDescent="0.75">
      <c r="A230" s="25" t="s">
        <v>375</v>
      </c>
      <c r="B230" s="52"/>
      <c r="C230" s="53" t="s">
        <v>373</v>
      </c>
      <c r="D230" s="9"/>
      <c r="E230" s="6" t="s">
        <v>324</v>
      </c>
      <c r="F230" s="30">
        <v>2</v>
      </c>
      <c r="G230" s="49"/>
      <c r="H230" s="50"/>
      <c r="I230" s="215">
        <f t="shared" si="29"/>
        <v>0</v>
      </c>
      <c r="J230" s="232"/>
      <c r="K230" s="215">
        <f t="shared" si="30"/>
        <v>0</v>
      </c>
      <c r="L230" s="215"/>
      <c r="M230" s="215">
        <f t="shared" si="31"/>
        <v>0</v>
      </c>
      <c r="N230" s="215"/>
      <c r="O230" s="215">
        <f t="shared" si="32"/>
        <v>0</v>
      </c>
      <c r="P230" s="215"/>
      <c r="Q230" s="215">
        <f t="shared" si="33"/>
        <v>0</v>
      </c>
      <c r="R230" s="215"/>
      <c r="S230" s="51"/>
      <c r="T230" s="215">
        <f t="shared" si="34"/>
        <v>0</v>
      </c>
      <c r="U230" s="215">
        <f t="shared" si="35"/>
        <v>0</v>
      </c>
      <c r="V230" s="215">
        <f t="shared" si="36"/>
        <v>0</v>
      </c>
      <c r="W230" s="215">
        <f t="shared" si="37"/>
        <v>0</v>
      </c>
      <c r="X230" s="15"/>
      <c r="Y230" s="64" t="s">
        <v>372</v>
      </c>
      <c r="Z230" s="62"/>
      <c r="AA230" s="63" t="s">
        <v>373</v>
      </c>
      <c r="AB230" s="64"/>
      <c r="AC230" s="166" t="s">
        <v>324</v>
      </c>
      <c r="AD230" s="167">
        <v>2</v>
      </c>
      <c r="AF230" s="9" t="s">
        <v>372</v>
      </c>
      <c r="AG230" s="10" t="s">
        <v>374</v>
      </c>
      <c r="AH230" s="9"/>
      <c r="AI230" s="6" t="s">
        <v>324</v>
      </c>
      <c r="AJ230" s="32">
        <v>2</v>
      </c>
      <c r="AK230" s="14">
        <v>1000</v>
      </c>
      <c r="AL230" s="28"/>
      <c r="AM230" s="28"/>
      <c r="AN230" s="33"/>
      <c r="AO230" s="11"/>
      <c r="AP230" s="67"/>
      <c r="AQ230" s="68"/>
      <c r="AR230" s="68"/>
      <c r="AS230" s="68"/>
      <c r="AT230" s="14"/>
      <c r="AU230" s="28"/>
      <c r="AV230" s="11"/>
      <c r="AW230" s="11"/>
      <c r="AX230" s="16"/>
      <c r="AY230" s="16"/>
      <c r="AZ230" s="16"/>
      <c r="BA230" s="16"/>
      <c r="BB230" s="16"/>
      <c r="BC230" s="16"/>
      <c r="BD230" s="16"/>
      <c r="BE230" s="16"/>
      <c r="BF230" s="14"/>
      <c r="BG230" s="11"/>
      <c r="BH230" s="11"/>
    </row>
    <row r="231" spans="1:60" ht="30" customHeight="1" x14ac:dyDescent="0.75">
      <c r="A231" s="25" t="s">
        <v>378</v>
      </c>
      <c r="B231" s="52"/>
      <c r="C231" s="53" t="s">
        <v>376</v>
      </c>
      <c r="D231" s="9"/>
      <c r="E231" s="6" t="s">
        <v>116</v>
      </c>
      <c r="F231" s="30" t="s">
        <v>35</v>
      </c>
      <c r="G231" s="49"/>
      <c r="H231" s="50"/>
      <c r="I231" s="215">
        <f t="shared" si="29"/>
        <v>0</v>
      </c>
      <c r="J231" s="232"/>
      <c r="K231" s="215">
        <f t="shared" si="30"/>
        <v>0</v>
      </c>
      <c r="L231" s="215"/>
      <c r="M231" s="215">
        <f t="shared" si="31"/>
        <v>0</v>
      </c>
      <c r="N231" s="215"/>
      <c r="O231" s="215">
        <f t="shared" si="32"/>
        <v>0</v>
      </c>
      <c r="P231" s="215"/>
      <c r="Q231" s="215">
        <f t="shared" si="33"/>
        <v>0</v>
      </c>
      <c r="R231" s="215"/>
      <c r="S231" s="51"/>
      <c r="T231" s="215">
        <f t="shared" si="34"/>
        <v>0</v>
      </c>
      <c r="U231" s="215">
        <f t="shared" si="35"/>
        <v>0</v>
      </c>
      <c r="V231" s="215">
        <f t="shared" si="36"/>
        <v>0</v>
      </c>
      <c r="W231" s="215">
        <f t="shared" si="37"/>
        <v>0</v>
      </c>
      <c r="X231" s="15"/>
      <c r="Y231" s="64" t="s">
        <v>375</v>
      </c>
      <c r="Z231" s="62"/>
      <c r="AA231" s="63" t="s">
        <v>376</v>
      </c>
      <c r="AB231" s="64"/>
      <c r="AC231" s="166" t="s">
        <v>116</v>
      </c>
      <c r="AD231" s="167" t="s">
        <v>35</v>
      </c>
      <c r="AF231" s="9" t="s">
        <v>375</v>
      </c>
      <c r="AG231" s="10" t="s">
        <v>377</v>
      </c>
      <c r="AH231" s="9"/>
      <c r="AI231" s="6" t="s">
        <v>118</v>
      </c>
      <c r="AJ231" s="32" t="s">
        <v>35</v>
      </c>
      <c r="AK231" s="14">
        <v>735</v>
      </c>
      <c r="AL231" s="28"/>
      <c r="AM231" s="28"/>
      <c r="AN231" s="33"/>
      <c r="AO231" s="11"/>
      <c r="AP231" s="67"/>
      <c r="AQ231" s="68"/>
      <c r="AR231" s="68"/>
      <c r="AS231" s="68"/>
      <c r="AT231" s="14"/>
      <c r="AU231" s="28"/>
      <c r="AV231" s="11"/>
      <c r="AW231" s="11"/>
      <c r="AX231" s="16"/>
      <c r="AY231" s="16"/>
      <c r="AZ231" s="16"/>
      <c r="BA231" s="16"/>
      <c r="BB231" s="16"/>
      <c r="BC231" s="16"/>
      <c r="BD231" s="16"/>
      <c r="BE231" s="16"/>
      <c r="BF231" s="14"/>
      <c r="BG231" s="11"/>
      <c r="BH231" s="11"/>
    </row>
    <row r="232" spans="1:60" ht="30" customHeight="1" x14ac:dyDescent="0.75">
      <c r="A232" s="25" t="s">
        <v>381</v>
      </c>
      <c r="B232" s="52"/>
      <c r="C232" s="53" t="s">
        <v>379</v>
      </c>
      <c r="D232" s="9"/>
      <c r="E232" s="6" t="s">
        <v>116</v>
      </c>
      <c r="F232" s="30" t="s">
        <v>35</v>
      </c>
      <c r="G232" s="49"/>
      <c r="H232" s="50"/>
      <c r="I232" s="215">
        <f t="shared" si="29"/>
        <v>0</v>
      </c>
      <c r="J232" s="232"/>
      <c r="K232" s="215">
        <f t="shared" si="30"/>
        <v>0</v>
      </c>
      <c r="L232" s="215"/>
      <c r="M232" s="215">
        <f t="shared" si="31"/>
        <v>0</v>
      </c>
      <c r="N232" s="215"/>
      <c r="O232" s="215">
        <f t="shared" si="32"/>
        <v>0</v>
      </c>
      <c r="P232" s="215"/>
      <c r="Q232" s="215">
        <f t="shared" si="33"/>
        <v>0</v>
      </c>
      <c r="R232" s="215"/>
      <c r="S232" s="51"/>
      <c r="T232" s="215">
        <f t="shared" si="34"/>
        <v>0</v>
      </c>
      <c r="U232" s="215">
        <f t="shared" si="35"/>
        <v>0</v>
      </c>
      <c r="V232" s="215">
        <f t="shared" si="36"/>
        <v>0</v>
      </c>
      <c r="W232" s="215">
        <f t="shared" si="37"/>
        <v>0</v>
      </c>
      <c r="X232" s="15"/>
      <c r="Y232" s="64" t="s">
        <v>378</v>
      </c>
      <c r="Z232" s="62"/>
      <c r="AA232" s="63" t="s">
        <v>379</v>
      </c>
      <c r="AB232" s="64"/>
      <c r="AC232" s="166" t="s">
        <v>116</v>
      </c>
      <c r="AD232" s="167" t="s">
        <v>35</v>
      </c>
      <c r="AF232" s="9" t="s">
        <v>378</v>
      </c>
      <c r="AG232" s="10" t="s">
        <v>380</v>
      </c>
      <c r="AH232" s="9"/>
      <c r="AI232" s="6" t="s">
        <v>118</v>
      </c>
      <c r="AJ232" s="32" t="s">
        <v>35</v>
      </c>
      <c r="AK232" s="14">
        <v>600</v>
      </c>
      <c r="AL232" s="28"/>
      <c r="AM232" s="28"/>
      <c r="AN232" s="33"/>
      <c r="AO232" s="11"/>
      <c r="AP232" s="67"/>
      <c r="AQ232" s="68"/>
      <c r="AR232" s="68"/>
      <c r="AS232" s="68"/>
      <c r="AT232" s="14"/>
      <c r="AU232" s="28"/>
      <c r="AV232" s="11"/>
      <c r="AW232" s="11"/>
      <c r="AX232" s="16"/>
      <c r="AY232" s="16"/>
      <c r="AZ232" s="16"/>
      <c r="BA232" s="16"/>
      <c r="BB232" s="16"/>
      <c r="BC232" s="16"/>
      <c r="BD232" s="16"/>
      <c r="BE232" s="16"/>
      <c r="BF232" s="14"/>
      <c r="BG232" s="11"/>
      <c r="BH232" s="11"/>
    </row>
    <row r="233" spans="1:60" ht="30" customHeight="1" x14ac:dyDescent="0.75">
      <c r="A233" s="25" t="s">
        <v>384</v>
      </c>
      <c r="B233" s="52"/>
      <c r="C233" s="53" t="s">
        <v>382</v>
      </c>
      <c r="D233" s="9"/>
      <c r="E233" s="6" t="s">
        <v>324</v>
      </c>
      <c r="F233" s="30">
        <v>2</v>
      </c>
      <c r="G233" s="49"/>
      <c r="H233" s="50"/>
      <c r="I233" s="215">
        <f t="shared" si="29"/>
        <v>0</v>
      </c>
      <c r="J233" s="232"/>
      <c r="K233" s="215">
        <f t="shared" si="30"/>
        <v>0</v>
      </c>
      <c r="L233" s="215"/>
      <c r="M233" s="215">
        <f t="shared" si="31"/>
        <v>0</v>
      </c>
      <c r="N233" s="215"/>
      <c r="O233" s="215">
        <f t="shared" si="32"/>
        <v>0</v>
      </c>
      <c r="P233" s="215"/>
      <c r="Q233" s="215">
        <f t="shared" si="33"/>
        <v>0</v>
      </c>
      <c r="R233" s="215"/>
      <c r="S233" s="51"/>
      <c r="T233" s="215">
        <f t="shared" si="34"/>
        <v>0</v>
      </c>
      <c r="U233" s="215">
        <f t="shared" si="35"/>
        <v>0</v>
      </c>
      <c r="V233" s="215">
        <f t="shared" si="36"/>
        <v>0</v>
      </c>
      <c r="W233" s="215">
        <f t="shared" si="37"/>
        <v>0</v>
      </c>
      <c r="X233" s="15"/>
      <c r="Y233" s="64" t="s">
        <v>381</v>
      </c>
      <c r="Z233" s="62"/>
      <c r="AA233" s="63" t="s">
        <v>382</v>
      </c>
      <c r="AB233" s="64"/>
      <c r="AC233" s="166" t="s">
        <v>324</v>
      </c>
      <c r="AD233" s="167">
        <v>2</v>
      </c>
      <c r="AF233" s="9" t="s">
        <v>381</v>
      </c>
      <c r="AG233" s="10" t="s">
        <v>383</v>
      </c>
      <c r="AH233" s="9"/>
      <c r="AI233" s="6" t="s">
        <v>324</v>
      </c>
      <c r="AJ233" s="32">
        <v>2</v>
      </c>
      <c r="AK233" s="14">
        <v>1000</v>
      </c>
      <c r="AL233" s="28"/>
      <c r="AM233" s="28"/>
      <c r="AN233" s="33"/>
      <c r="AO233" s="11"/>
      <c r="AP233" s="67"/>
      <c r="AQ233" s="68"/>
      <c r="AR233" s="68"/>
      <c r="AS233" s="68"/>
      <c r="AT233" s="14"/>
      <c r="AU233" s="28"/>
      <c r="AV233" s="11"/>
      <c r="AW233" s="11"/>
      <c r="AX233" s="16"/>
      <c r="AY233" s="16"/>
      <c r="AZ233" s="16"/>
      <c r="BA233" s="16"/>
      <c r="BB233" s="16"/>
      <c r="BC233" s="16"/>
      <c r="BD233" s="16"/>
      <c r="BE233" s="16"/>
      <c r="BF233" s="14"/>
      <c r="BG233" s="11"/>
      <c r="BH233" s="11"/>
    </row>
    <row r="234" spans="1:60" ht="30" customHeight="1" x14ac:dyDescent="0.75">
      <c r="A234" s="25" t="s">
        <v>387</v>
      </c>
      <c r="B234" s="52"/>
      <c r="C234" s="53" t="s">
        <v>385</v>
      </c>
      <c r="D234" s="9"/>
      <c r="E234" s="6" t="s">
        <v>116</v>
      </c>
      <c r="F234" s="30" t="s">
        <v>35</v>
      </c>
      <c r="G234" s="49"/>
      <c r="H234" s="50"/>
      <c r="I234" s="215">
        <f t="shared" si="29"/>
        <v>0</v>
      </c>
      <c r="J234" s="232"/>
      <c r="K234" s="215">
        <f t="shared" si="30"/>
        <v>0</v>
      </c>
      <c r="L234" s="215"/>
      <c r="M234" s="215">
        <f t="shared" si="31"/>
        <v>0</v>
      </c>
      <c r="N234" s="215"/>
      <c r="O234" s="215">
        <f t="shared" si="32"/>
        <v>0</v>
      </c>
      <c r="P234" s="215"/>
      <c r="Q234" s="215">
        <f t="shared" si="33"/>
        <v>0</v>
      </c>
      <c r="R234" s="215"/>
      <c r="S234" s="51"/>
      <c r="T234" s="215">
        <f t="shared" si="34"/>
        <v>0</v>
      </c>
      <c r="U234" s="215">
        <f t="shared" si="35"/>
        <v>0</v>
      </c>
      <c r="V234" s="215">
        <f t="shared" si="36"/>
        <v>0</v>
      </c>
      <c r="W234" s="215">
        <f t="shared" si="37"/>
        <v>0</v>
      </c>
      <c r="X234" s="15"/>
      <c r="Y234" s="64" t="s">
        <v>384</v>
      </c>
      <c r="Z234" s="62"/>
      <c r="AA234" s="63" t="s">
        <v>385</v>
      </c>
      <c r="AB234" s="64"/>
      <c r="AC234" s="166" t="s">
        <v>116</v>
      </c>
      <c r="AD234" s="167" t="s">
        <v>35</v>
      </c>
      <c r="AF234" s="9" t="s">
        <v>384</v>
      </c>
      <c r="AG234" s="10" t="s">
        <v>386</v>
      </c>
      <c r="AH234" s="9"/>
      <c r="AI234" s="6" t="s">
        <v>118</v>
      </c>
      <c r="AJ234" s="32" t="s">
        <v>35</v>
      </c>
      <c r="AK234" s="14">
        <v>735</v>
      </c>
      <c r="AL234" s="28"/>
      <c r="AM234" s="28"/>
      <c r="AN234" s="33"/>
      <c r="AO234" s="11"/>
      <c r="AP234" s="67"/>
      <c r="AQ234" s="68"/>
      <c r="AR234" s="68"/>
      <c r="AS234" s="68"/>
      <c r="AT234" s="14"/>
      <c r="AU234" s="28"/>
      <c r="AV234" s="11"/>
      <c r="AW234" s="11"/>
      <c r="AX234" s="16"/>
      <c r="AY234" s="16"/>
      <c r="AZ234" s="16"/>
      <c r="BA234" s="16"/>
      <c r="BB234" s="16"/>
      <c r="BC234" s="16"/>
      <c r="BD234" s="16"/>
      <c r="BE234" s="16"/>
      <c r="BF234" s="14"/>
      <c r="BG234" s="11"/>
      <c r="BH234" s="11"/>
    </row>
    <row r="235" spans="1:60" ht="30" customHeight="1" x14ac:dyDescent="0.75">
      <c r="A235" s="25" t="s">
        <v>390</v>
      </c>
      <c r="B235" s="52"/>
      <c r="C235" s="53" t="s">
        <v>388</v>
      </c>
      <c r="D235" s="9"/>
      <c r="E235" s="6" t="s">
        <v>116</v>
      </c>
      <c r="F235" s="30" t="s">
        <v>35</v>
      </c>
      <c r="G235" s="49"/>
      <c r="H235" s="50"/>
      <c r="I235" s="215">
        <f t="shared" si="29"/>
        <v>0</v>
      </c>
      <c r="J235" s="232"/>
      <c r="K235" s="215">
        <f t="shared" si="30"/>
        <v>0</v>
      </c>
      <c r="L235" s="215"/>
      <c r="M235" s="215">
        <f t="shared" si="31"/>
        <v>0</v>
      </c>
      <c r="N235" s="215"/>
      <c r="O235" s="215">
        <f t="shared" si="32"/>
        <v>0</v>
      </c>
      <c r="P235" s="215"/>
      <c r="Q235" s="215">
        <f t="shared" si="33"/>
        <v>0</v>
      </c>
      <c r="R235" s="215"/>
      <c r="S235" s="51"/>
      <c r="T235" s="215">
        <f t="shared" si="34"/>
        <v>0</v>
      </c>
      <c r="U235" s="215">
        <f t="shared" si="35"/>
        <v>0</v>
      </c>
      <c r="V235" s="215">
        <f t="shared" si="36"/>
        <v>0</v>
      </c>
      <c r="W235" s="215">
        <f t="shared" si="37"/>
        <v>0</v>
      </c>
      <c r="X235" s="15"/>
      <c r="Y235" s="64" t="s">
        <v>387</v>
      </c>
      <c r="Z235" s="62"/>
      <c r="AA235" s="63" t="s">
        <v>388</v>
      </c>
      <c r="AB235" s="64"/>
      <c r="AC235" s="166" t="s">
        <v>116</v>
      </c>
      <c r="AD235" s="167" t="s">
        <v>35</v>
      </c>
      <c r="AF235" s="9" t="s">
        <v>387</v>
      </c>
      <c r="AG235" s="10" t="s">
        <v>389</v>
      </c>
      <c r="AH235" s="9"/>
      <c r="AI235" s="6" t="s">
        <v>118</v>
      </c>
      <c r="AJ235" s="32" t="s">
        <v>35</v>
      </c>
      <c r="AK235" s="14">
        <v>600</v>
      </c>
      <c r="AL235" s="28"/>
      <c r="AM235" s="28"/>
      <c r="AN235" s="33"/>
      <c r="AO235" s="11"/>
      <c r="AP235" s="67"/>
      <c r="AQ235" s="68"/>
      <c r="AR235" s="68"/>
      <c r="AS235" s="68"/>
      <c r="AT235" s="14"/>
      <c r="AU235" s="28"/>
      <c r="AV235" s="11"/>
      <c r="AW235" s="11"/>
      <c r="AX235" s="16"/>
      <c r="AY235" s="16"/>
      <c r="AZ235" s="16"/>
      <c r="BA235" s="16"/>
      <c r="BB235" s="16"/>
      <c r="BC235" s="16"/>
      <c r="BD235" s="16"/>
      <c r="BE235" s="16"/>
      <c r="BF235" s="14"/>
      <c r="BG235" s="11"/>
      <c r="BH235" s="11"/>
    </row>
    <row r="236" spans="1:60" ht="30" customHeight="1" x14ac:dyDescent="0.75">
      <c r="A236" s="25" t="s">
        <v>393</v>
      </c>
      <c r="B236" s="52"/>
      <c r="C236" s="53" t="s">
        <v>391</v>
      </c>
      <c r="D236" s="9"/>
      <c r="E236" s="6" t="s">
        <v>324</v>
      </c>
      <c r="F236" s="30">
        <v>1</v>
      </c>
      <c r="G236" s="49"/>
      <c r="H236" s="50"/>
      <c r="I236" s="215">
        <f t="shared" si="29"/>
        <v>0</v>
      </c>
      <c r="J236" s="232"/>
      <c r="K236" s="215">
        <f t="shared" si="30"/>
        <v>0</v>
      </c>
      <c r="L236" s="215"/>
      <c r="M236" s="215">
        <f t="shared" si="31"/>
        <v>0</v>
      </c>
      <c r="N236" s="215"/>
      <c r="O236" s="215">
        <f t="shared" si="32"/>
        <v>0</v>
      </c>
      <c r="P236" s="215"/>
      <c r="Q236" s="215">
        <f t="shared" si="33"/>
        <v>0</v>
      </c>
      <c r="R236" s="215"/>
      <c r="S236" s="51"/>
      <c r="T236" s="215">
        <f t="shared" si="34"/>
        <v>0</v>
      </c>
      <c r="U236" s="215">
        <f t="shared" si="35"/>
        <v>0</v>
      </c>
      <c r="V236" s="215">
        <f t="shared" si="36"/>
        <v>0</v>
      </c>
      <c r="W236" s="215">
        <f t="shared" si="37"/>
        <v>0</v>
      </c>
      <c r="X236" s="15"/>
      <c r="Y236" s="64" t="s">
        <v>390</v>
      </c>
      <c r="Z236" s="62"/>
      <c r="AA236" s="63" t="s">
        <v>391</v>
      </c>
      <c r="AB236" s="64"/>
      <c r="AC236" s="166" t="s">
        <v>324</v>
      </c>
      <c r="AD236" s="167">
        <v>1</v>
      </c>
      <c r="AF236" s="9" t="s">
        <v>390</v>
      </c>
      <c r="AG236" s="10" t="s">
        <v>392</v>
      </c>
      <c r="AH236" s="9"/>
      <c r="AI236" s="6" t="s">
        <v>324</v>
      </c>
      <c r="AJ236" s="32">
        <v>1</v>
      </c>
      <c r="AK236" s="14">
        <v>600</v>
      </c>
      <c r="AL236" s="28"/>
      <c r="AM236" s="28"/>
      <c r="AN236" s="33"/>
      <c r="AO236" s="11"/>
      <c r="AP236" s="67"/>
      <c r="AQ236" s="68"/>
      <c r="AR236" s="68"/>
      <c r="AS236" s="68"/>
      <c r="AT236" s="14"/>
      <c r="AU236" s="28"/>
      <c r="AV236" s="11"/>
      <c r="AW236" s="11"/>
      <c r="AX236" s="16"/>
      <c r="AY236" s="16"/>
      <c r="AZ236" s="16"/>
      <c r="BA236" s="16"/>
      <c r="BB236" s="16"/>
      <c r="BC236" s="16"/>
      <c r="BD236" s="16"/>
      <c r="BE236" s="16"/>
      <c r="BF236" s="14"/>
      <c r="BG236" s="11"/>
      <c r="BH236" s="11"/>
    </row>
    <row r="237" spans="1:60" ht="30" customHeight="1" x14ac:dyDescent="0.75">
      <c r="A237" s="25" t="s">
        <v>396</v>
      </c>
      <c r="B237" s="52"/>
      <c r="C237" s="53" t="s">
        <v>394</v>
      </c>
      <c r="D237" s="9"/>
      <c r="E237" s="6" t="s">
        <v>116</v>
      </c>
      <c r="F237" s="30">
        <v>1</v>
      </c>
      <c r="G237" s="49"/>
      <c r="H237" s="50"/>
      <c r="I237" s="215">
        <f t="shared" si="29"/>
        <v>0</v>
      </c>
      <c r="J237" s="232"/>
      <c r="K237" s="215">
        <f t="shared" si="30"/>
        <v>0</v>
      </c>
      <c r="L237" s="215"/>
      <c r="M237" s="215">
        <f t="shared" si="31"/>
        <v>0</v>
      </c>
      <c r="N237" s="215"/>
      <c r="O237" s="215">
        <f t="shared" si="32"/>
        <v>0</v>
      </c>
      <c r="P237" s="215"/>
      <c r="Q237" s="215">
        <f t="shared" si="33"/>
        <v>0</v>
      </c>
      <c r="R237" s="215"/>
      <c r="S237" s="51"/>
      <c r="T237" s="215">
        <f t="shared" si="34"/>
        <v>0</v>
      </c>
      <c r="U237" s="215">
        <f t="shared" si="35"/>
        <v>0</v>
      </c>
      <c r="V237" s="215">
        <f t="shared" si="36"/>
        <v>0</v>
      </c>
      <c r="W237" s="215">
        <f t="shared" si="37"/>
        <v>0</v>
      </c>
      <c r="X237" s="15"/>
      <c r="Y237" s="64" t="s">
        <v>393</v>
      </c>
      <c r="Z237" s="62"/>
      <c r="AA237" s="63" t="s">
        <v>394</v>
      </c>
      <c r="AB237" s="64"/>
      <c r="AC237" s="166" t="s">
        <v>116</v>
      </c>
      <c r="AD237" s="167">
        <v>1</v>
      </c>
      <c r="AF237" s="9" t="s">
        <v>393</v>
      </c>
      <c r="AG237" s="10" t="s">
        <v>395</v>
      </c>
      <c r="AH237" s="9"/>
      <c r="AI237" s="6" t="s">
        <v>118</v>
      </c>
      <c r="AJ237" s="32">
        <v>1</v>
      </c>
      <c r="AK237" s="14">
        <v>600</v>
      </c>
      <c r="AL237" s="28"/>
      <c r="AM237" s="28"/>
      <c r="AN237" s="33"/>
      <c r="AO237" s="11"/>
      <c r="AP237" s="67"/>
      <c r="AQ237" s="68"/>
      <c r="AR237" s="68"/>
      <c r="AS237" s="68"/>
      <c r="AT237" s="14"/>
      <c r="AU237" s="28"/>
      <c r="AV237" s="11"/>
      <c r="AW237" s="11"/>
      <c r="AX237" s="16"/>
      <c r="AY237" s="16"/>
      <c r="AZ237" s="16"/>
      <c r="BA237" s="16"/>
      <c r="BB237" s="16"/>
      <c r="BC237" s="16"/>
      <c r="BD237" s="16"/>
      <c r="BE237" s="16"/>
      <c r="BF237" s="14"/>
      <c r="BG237" s="11"/>
      <c r="BH237" s="11"/>
    </row>
    <row r="238" spans="1:60" ht="30" customHeight="1" x14ac:dyDescent="0.75">
      <c r="A238" s="25" t="s">
        <v>399</v>
      </c>
      <c r="B238" s="52"/>
      <c r="C238" s="53" t="s">
        <v>397</v>
      </c>
      <c r="D238" s="9"/>
      <c r="E238" s="6" t="s">
        <v>886</v>
      </c>
      <c r="F238" s="30">
        <v>1</v>
      </c>
      <c r="G238" s="49"/>
      <c r="H238" s="50"/>
      <c r="I238" s="215">
        <f t="shared" si="29"/>
        <v>0</v>
      </c>
      <c r="J238" s="232"/>
      <c r="K238" s="215">
        <f t="shared" si="30"/>
        <v>0</v>
      </c>
      <c r="L238" s="215"/>
      <c r="M238" s="215">
        <f t="shared" si="31"/>
        <v>0</v>
      </c>
      <c r="N238" s="215"/>
      <c r="O238" s="215">
        <f t="shared" si="32"/>
        <v>0</v>
      </c>
      <c r="P238" s="215"/>
      <c r="Q238" s="215">
        <f t="shared" si="33"/>
        <v>0</v>
      </c>
      <c r="R238" s="215"/>
      <c r="S238" s="51"/>
      <c r="T238" s="215">
        <f t="shared" si="34"/>
        <v>0</v>
      </c>
      <c r="U238" s="215">
        <f t="shared" si="35"/>
        <v>0</v>
      </c>
      <c r="V238" s="215">
        <f t="shared" si="36"/>
        <v>0</v>
      </c>
      <c r="W238" s="215">
        <f t="shared" si="37"/>
        <v>0</v>
      </c>
      <c r="X238" s="15"/>
      <c r="Y238" s="64" t="s">
        <v>396</v>
      </c>
      <c r="Z238" s="62"/>
      <c r="AA238" s="63" t="s">
        <v>397</v>
      </c>
      <c r="AB238" s="64"/>
      <c r="AC238" s="166" t="s">
        <v>886</v>
      </c>
      <c r="AD238" s="167">
        <v>1</v>
      </c>
      <c r="AF238" s="9" t="s">
        <v>396</v>
      </c>
      <c r="AG238" s="10" t="s">
        <v>398</v>
      </c>
      <c r="AH238" s="9"/>
      <c r="AI238" s="6" t="s">
        <v>886</v>
      </c>
      <c r="AJ238" s="32">
        <v>1</v>
      </c>
      <c r="AK238" s="14">
        <v>1666.5</v>
      </c>
      <c r="AL238" s="28"/>
      <c r="AM238" s="28"/>
      <c r="AN238" s="33"/>
      <c r="AO238" s="11"/>
      <c r="AP238" s="67"/>
      <c r="AQ238" s="68"/>
      <c r="AR238" s="68"/>
      <c r="AS238" s="68"/>
      <c r="AT238" s="14"/>
      <c r="AU238" s="28"/>
      <c r="AV238" s="11"/>
      <c r="AW238" s="11"/>
      <c r="AX238" s="16"/>
      <c r="AY238" s="16"/>
      <c r="AZ238" s="16"/>
      <c r="BA238" s="16"/>
      <c r="BB238" s="16"/>
      <c r="BC238" s="16"/>
      <c r="BD238" s="16"/>
      <c r="BE238" s="16"/>
      <c r="BF238" s="14"/>
      <c r="BG238" s="11"/>
      <c r="BH238" s="11"/>
    </row>
    <row r="239" spans="1:60" ht="30" customHeight="1" x14ac:dyDescent="0.75">
      <c r="A239" s="25" t="s">
        <v>402</v>
      </c>
      <c r="B239" s="52"/>
      <c r="C239" s="53" t="s">
        <v>400</v>
      </c>
      <c r="D239" s="9"/>
      <c r="E239" s="6" t="s">
        <v>886</v>
      </c>
      <c r="F239" s="30">
        <v>1</v>
      </c>
      <c r="G239" s="49"/>
      <c r="H239" s="50"/>
      <c r="I239" s="215">
        <f t="shared" si="29"/>
        <v>0</v>
      </c>
      <c r="J239" s="232"/>
      <c r="K239" s="215">
        <f t="shared" si="30"/>
        <v>0</v>
      </c>
      <c r="L239" s="215"/>
      <c r="M239" s="215">
        <f t="shared" si="31"/>
        <v>0</v>
      </c>
      <c r="N239" s="215"/>
      <c r="O239" s="215">
        <f t="shared" si="32"/>
        <v>0</v>
      </c>
      <c r="P239" s="215"/>
      <c r="Q239" s="215">
        <f t="shared" si="33"/>
        <v>0</v>
      </c>
      <c r="R239" s="215"/>
      <c r="S239" s="51"/>
      <c r="T239" s="215">
        <f t="shared" si="34"/>
        <v>0</v>
      </c>
      <c r="U239" s="215">
        <f t="shared" si="35"/>
        <v>0</v>
      </c>
      <c r="V239" s="215">
        <f t="shared" si="36"/>
        <v>0</v>
      </c>
      <c r="W239" s="215">
        <f t="shared" si="37"/>
        <v>0</v>
      </c>
      <c r="X239" s="15"/>
      <c r="Y239" s="64" t="s">
        <v>399</v>
      </c>
      <c r="Z239" s="62"/>
      <c r="AA239" s="63" t="s">
        <v>400</v>
      </c>
      <c r="AB239" s="64"/>
      <c r="AC239" s="166" t="s">
        <v>886</v>
      </c>
      <c r="AD239" s="167">
        <v>1</v>
      </c>
      <c r="AF239" s="9" t="s">
        <v>399</v>
      </c>
      <c r="AG239" s="10" t="s">
        <v>401</v>
      </c>
      <c r="AH239" s="9"/>
      <c r="AI239" s="6" t="s">
        <v>886</v>
      </c>
      <c r="AJ239" s="32">
        <v>1</v>
      </c>
      <c r="AK239" s="14">
        <v>734.25</v>
      </c>
      <c r="AL239" s="28"/>
      <c r="AM239" s="28"/>
      <c r="AN239" s="33"/>
      <c r="AO239" s="11"/>
      <c r="AP239" s="67"/>
      <c r="AQ239" s="68"/>
      <c r="AR239" s="68"/>
      <c r="AS239" s="68"/>
      <c r="AT239" s="14"/>
      <c r="AU239" s="28"/>
      <c r="AV239" s="11"/>
      <c r="AW239" s="11"/>
      <c r="AX239" s="16"/>
      <c r="AY239" s="16"/>
      <c r="AZ239" s="16"/>
      <c r="BA239" s="16"/>
      <c r="BB239" s="16"/>
      <c r="BC239" s="16"/>
      <c r="BD239" s="16"/>
      <c r="BE239" s="16"/>
      <c r="BF239" s="14"/>
      <c r="BG239" s="11"/>
      <c r="BH239" s="11"/>
    </row>
    <row r="240" spans="1:60" ht="30" customHeight="1" x14ac:dyDescent="0.75">
      <c r="A240" s="25" t="s">
        <v>595</v>
      </c>
      <c r="B240" s="52"/>
      <c r="C240" s="53" t="s">
        <v>403</v>
      </c>
      <c r="D240" s="9"/>
      <c r="E240" s="6" t="s">
        <v>886</v>
      </c>
      <c r="F240" s="30">
        <v>1</v>
      </c>
      <c r="G240" s="49"/>
      <c r="H240" s="50"/>
      <c r="I240" s="215">
        <f t="shared" si="29"/>
        <v>0</v>
      </c>
      <c r="J240" s="232"/>
      <c r="K240" s="215">
        <f t="shared" si="30"/>
        <v>0</v>
      </c>
      <c r="L240" s="215"/>
      <c r="M240" s="215">
        <f t="shared" si="31"/>
        <v>0</v>
      </c>
      <c r="N240" s="215"/>
      <c r="O240" s="215">
        <f t="shared" si="32"/>
        <v>0</v>
      </c>
      <c r="P240" s="215"/>
      <c r="Q240" s="215">
        <f t="shared" si="33"/>
        <v>0</v>
      </c>
      <c r="R240" s="215"/>
      <c r="S240" s="51"/>
      <c r="T240" s="215">
        <f t="shared" si="34"/>
        <v>0</v>
      </c>
      <c r="U240" s="215">
        <f t="shared" si="35"/>
        <v>0</v>
      </c>
      <c r="V240" s="215">
        <f t="shared" si="36"/>
        <v>0</v>
      </c>
      <c r="W240" s="215">
        <f t="shared" si="37"/>
        <v>0</v>
      </c>
      <c r="X240" s="15"/>
      <c r="Y240" s="64" t="s">
        <v>402</v>
      </c>
      <c r="Z240" s="62"/>
      <c r="AA240" s="63" t="s">
        <v>403</v>
      </c>
      <c r="AB240" s="64"/>
      <c r="AC240" s="166" t="s">
        <v>886</v>
      </c>
      <c r="AD240" s="167">
        <v>1</v>
      </c>
      <c r="AF240" s="9" t="s">
        <v>402</v>
      </c>
      <c r="AG240" s="10" t="s">
        <v>523</v>
      </c>
      <c r="AH240" s="9"/>
      <c r="AI240" s="6" t="s">
        <v>886</v>
      </c>
      <c r="AJ240" s="32">
        <v>1</v>
      </c>
      <c r="AK240" s="14">
        <v>100</v>
      </c>
      <c r="AL240" s="28"/>
      <c r="AM240" s="28"/>
      <c r="AN240" s="33"/>
      <c r="AO240" s="11"/>
      <c r="AP240" s="67"/>
      <c r="AQ240" s="68"/>
      <c r="AR240" s="68"/>
      <c r="AS240" s="68"/>
      <c r="AT240" s="14"/>
      <c r="AU240" s="28"/>
      <c r="AV240" s="11"/>
      <c r="AW240" s="11"/>
      <c r="AX240" s="16"/>
      <c r="AY240" s="16"/>
      <c r="AZ240" s="16"/>
      <c r="BA240" s="16"/>
      <c r="BB240" s="16"/>
      <c r="BC240" s="16"/>
      <c r="BD240" s="16"/>
      <c r="BE240" s="16"/>
      <c r="BF240" s="14"/>
      <c r="BG240" s="11"/>
      <c r="BH240" s="11"/>
    </row>
    <row r="241" spans="1:60" ht="30" customHeight="1" x14ac:dyDescent="0.75">
      <c r="A241" s="341" t="s">
        <v>404</v>
      </c>
      <c r="B241" s="346" t="s">
        <v>405</v>
      </c>
      <c r="C241" s="347"/>
      <c r="D241" s="9"/>
      <c r="E241" s="34"/>
      <c r="F241" s="36"/>
      <c r="G241" s="58"/>
      <c r="H241" s="59"/>
      <c r="I241" s="215"/>
      <c r="J241" s="58"/>
      <c r="K241" s="215"/>
      <c r="L241" s="58"/>
      <c r="M241" s="215"/>
      <c r="N241" s="59"/>
      <c r="O241" s="215"/>
      <c r="P241" s="58"/>
      <c r="Q241" s="215"/>
      <c r="R241" s="59"/>
      <c r="S241" s="722"/>
      <c r="T241" s="215"/>
      <c r="U241" s="215"/>
      <c r="V241" s="215"/>
      <c r="W241" s="215"/>
      <c r="X241" s="15"/>
      <c r="Y241" s="168" t="s">
        <v>404</v>
      </c>
      <c r="Z241" s="195" t="s">
        <v>405</v>
      </c>
      <c r="AA241" s="196"/>
      <c r="AB241" s="64"/>
      <c r="AC241" s="65"/>
      <c r="AD241" s="37"/>
      <c r="AF241" s="170" t="s">
        <v>404</v>
      </c>
      <c r="AG241" s="197" t="s">
        <v>406</v>
      </c>
      <c r="AH241" s="9"/>
      <c r="AI241" s="34"/>
      <c r="AJ241" s="37"/>
      <c r="AK241" s="66"/>
      <c r="AL241" s="28"/>
      <c r="AM241" s="28"/>
      <c r="AN241" s="67"/>
      <c r="AO241" s="68"/>
      <c r="AP241" s="67"/>
      <c r="AQ241" s="68"/>
      <c r="AR241" s="68"/>
      <c r="AS241" s="68"/>
      <c r="AT241" s="66"/>
      <c r="AU241" s="69"/>
      <c r="AV241" s="68"/>
      <c r="AW241" s="68"/>
      <c r="AX241" s="16"/>
      <c r="AY241" s="16"/>
      <c r="AZ241" s="16"/>
      <c r="BA241" s="16"/>
      <c r="BB241" s="16"/>
      <c r="BC241" s="16"/>
      <c r="BD241" s="16"/>
      <c r="BE241" s="16"/>
      <c r="BF241" s="14"/>
      <c r="BG241" s="11"/>
      <c r="BH241" s="11"/>
    </row>
    <row r="242" spans="1:60" ht="30" customHeight="1" x14ac:dyDescent="0.75">
      <c r="A242" s="25" t="s">
        <v>407</v>
      </c>
      <c r="B242" s="52"/>
      <c r="C242" s="53" t="s">
        <v>408</v>
      </c>
      <c r="D242" s="9"/>
      <c r="E242" s="6" t="s">
        <v>409</v>
      </c>
      <c r="F242" s="30">
        <v>2000</v>
      </c>
      <c r="G242" s="49"/>
      <c r="H242" s="50"/>
      <c r="I242" s="215">
        <f t="shared" si="29"/>
        <v>0</v>
      </c>
      <c r="J242" s="232"/>
      <c r="K242" s="215">
        <f t="shared" si="30"/>
        <v>0</v>
      </c>
      <c r="L242" s="215"/>
      <c r="M242" s="215">
        <f t="shared" si="31"/>
        <v>0</v>
      </c>
      <c r="N242" s="215"/>
      <c r="O242" s="215">
        <f t="shared" si="32"/>
        <v>0</v>
      </c>
      <c r="P242" s="215"/>
      <c r="Q242" s="215">
        <f t="shared" si="33"/>
        <v>0</v>
      </c>
      <c r="R242" s="215"/>
      <c r="S242" s="51"/>
      <c r="T242" s="215">
        <f t="shared" si="34"/>
        <v>0</v>
      </c>
      <c r="U242" s="215">
        <f t="shared" si="35"/>
        <v>0</v>
      </c>
      <c r="V242" s="215">
        <f t="shared" si="36"/>
        <v>0</v>
      </c>
      <c r="W242" s="215">
        <f t="shared" si="37"/>
        <v>0</v>
      </c>
      <c r="X242" s="15"/>
      <c r="Y242" s="64" t="s">
        <v>407</v>
      </c>
      <c r="Z242" s="62"/>
      <c r="AA242" s="63" t="s">
        <v>408</v>
      </c>
      <c r="AB242" s="64"/>
      <c r="AC242" s="166" t="s">
        <v>409</v>
      </c>
      <c r="AD242" s="167">
        <v>600</v>
      </c>
      <c r="AF242" s="9" t="s">
        <v>407</v>
      </c>
      <c r="AG242" s="10" t="s">
        <v>524</v>
      </c>
      <c r="AH242" s="9"/>
      <c r="AI242" s="6" t="s">
        <v>409</v>
      </c>
      <c r="AJ242" s="32">
        <v>600</v>
      </c>
      <c r="AK242" s="14">
        <v>28</v>
      </c>
      <c r="AL242" s="28"/>
      <c r="AM242" s="28"/>
      <c r="AN242" s="33"/>
      <c r="AO242" s="11"/>
      <c r="AP242" s="67"/>
      <c r="AQ242" s="68"/>
      <c r="AR242" s="68"/>
      <c r="AS242" s="68"/>
      <c r="AT242" s="14"/>
      <c r="AU242" s="28"/>
      <c r="AV242" s="11"/>
      <c r="AW242" s="11"/>
      <c r="AX242" s="16"/>
      <c r="AY242" s="16"/>
      <c r="AZ242" s="16"/>
      <c r="BA242" s="16"/>
      <c r="BB242" s="16"/>
      <c r="BC242" s="16"/>
      <c r="BD242" s="16"/>
      <c r="BE242" s="16"/>
      <c r="BF242" s="14"/>
      <c r="BG242" s="11"/>
      <c r="BH242" s="11"/>
    </row>
    <row r="243" spans="1:60" ht="30" customHeight="1" x14ac:dyDescent="0.75">
      <c r="A243" s="25" t="s">
        <v>410</v>
      </c>
      <c r="B243" s="52"/>
      <c r="C243" s="53" t="s">
        <v>412</v>
      </c>
      <c r="D243" s="9"/>
      <c r="E243" s="6" t="s">
        <v>284</v>
      </c>
      <c r="F243" s="30">
        <v>1</v>
      </c>
      <c r="G243" s="49"/>
      <c r="H243" s="50"/>
      <c r="I243" s="215">
        <f t="shared" si="29"/>
        <v>0</v>
      </c>
      <c r="J243" s="232"/>
      <c r="K243" s="215">
        <f t="shared" si="30"/>
        <v>0</v>
      </c>
      <c r="L243" s="215"/>
      <c r="M243" s="215">
        <f t="shared" si="31"/>
        <v>0</v>
      </c>
      <c r="N243" s="215"/>
      <c r="O243" s="215">
        <f t="shared" si="32"/>
        <v>0</v>
      </c>
      <c r="P243" s="215"/>
      <c r="Q243" s="215">
        <f t="shared" si="33"/>
        <v>0</v>
      </c>
      <c r="R243" s="215"/>
      <c r="S243" s="51"/>
      <c r="T243" s="215">
        <f t="shared" si="34"/>
        <v>0</v>
      </c>
      <c r="U243" s="215">
        <f t="shared" si="35"/>
        <v>0</v>
      </c>
      <c r="V243" s="215">
        <f t="shared" si="36"/>
        <v>0</v>
      </c>
      <c r="W243" s="215">
        <f t="shared" si="37"/>
        <v>0</v>
      </c>
      <c r="X243" s="15"/>
      <c r="Y243" s="64" t="s">
        <v>411</v>
      </c>
      <c r="Z243" s="62"/>
      <c r="AA243" s="63" t="s">
        <v>412</v>
      </c>
      <c r="AB243" s="64"/>
      <c r="AC243" s="166" t="s">
        <v>284</v>
      </c>
      <c r="AD243" s="167">
        <v>1</v>
      </c>
      <c r="AF243" s="9" t="s">
        <v>411</v>
      </c>
      <c r="AG243" s="10" t="s">
        <v>413</v>
      </c>
      <c r="AH243" s="9"/>
      <c r="AI243" s="6" t="s">
        <v>414</v>
      </c>
      <c r="AJ243" s="32">
        <v>1</v>
      </c>
      <c r="AK243" s="14">
        <v>2150</v>
      </c>
      <c r="AL243" s="28"/>
      <c r="AM243" s="28"/>
      <c r="AN243" s="33"/>
      <c r="AO243" s="11"/>
      <c r="AP243" s="67"/>
      <c r="AQ243" s="68"/>
      <c r="AR243" s="68"/>
      <c r="AS243" s="68"/>
      <c r="AT243" s="14"/>
      <c r="AU243" s="28"/>
      <c r="AV243" s="11"/>
      <c r="AW243" s="11"/>
      <c r="AX243" s="16"/>
      <c r="AY243" s="16"/>
      <c r="AZ243" s="16"/>
      <c r="BA243" s="16"/>
      <c r="BB243" s="16"/>
      <c r="BC243" s="16"/>
      <c r="BD243" s="16"/>
      <c r="BE243" s="16"/>
      <c r="BF243" s="14"/>
      <c r="BG243" s="11"/>
      <c r="BH243" s="11"/>
    </row>
    <row r="244" spans="1:60" ht="30" customHeight="1" x14ac:dyDescent="0.75">
      <c r="A244" s="339" t="s">
        <v>415</v>
      </c>
      <c r="B244" s="70" t="s">
        <v>416</v>
      </c>
      <c r="C244" s="274"/>
      <c r="D244" s="155"/>
      <c r="E244" s="2"/>
      <c r="F244" s="348"/>
      <c r="G244" s="218"/>
      <c r="H244" s="59"/>
      <c r="I244" s="215"/>
      <c r="J244" s="58"/>
      <c r="K244" s="215"/>
      <c r="L244" s="58"/>
      <c r="M244" s="215"/>
      <c r="N244" s="59"/>
      <c r="O244" s="215"/>
      <c r="P244" s="58"/>
      <c r="Q244" s="215"/>
      <c r="R244" s="59"/>
      <c r="S244" s="722"/>
      <c r="T244" s="215"/>
      <c r="U244" s="215"/>
      <c r="V244" s="215"/>
      <c r="W244" s="215"/>
      <c r="X244" s="15"/>
      <c r="Y244" s="153" t="s">
        <v>415</v>
      </c>
      <c r="Z244" s="46" t="s">
        <v>416</v>
      </c>
      <c r="AA244" s="154"/>
      <c r="AB244" s="153"/>
      <c r="AC244" s="198"/>
      <c r="AD244" s="199"/>
      <c r="AF244" s="155" t="s">
        <v>415</v>
      </c>
      <c r="AG244" s="156" t="s">
        <v>417</v>
      </c>
      <c r="AH244" s="155"/>
      <c r="AI244" s="2"/>
      <c r="AJ244" s="200"/>
      <c r="AK244" s="201"/>
      <c r="AL244" s="28"/>
      <c r="AM244" s="28"/>
      <c r="AN244" s="67"/>
      <c r="AO244" s="68"/>
      <c r="AP244" s="67"/>
      <c r="AQ244" s="68"/>
      <c r="AR244" s="68"/>
      <c r="AS244" s="68"/>
      <c r="AT244" s="66"/>
      <c r="AU244" s="69"/>
      <c r="AV244" s="68"/>
      <c r="AW244" s="68"/>
      <c r="AX244" s="16"/>
      <c r="AY244" s="16"/>
      <c r="AZ244" s="16"/>
      <c r="BA244" s="16"/>
      <c r="BB244" s="16"/>
      <c r="BC244" s="16"/>
      <c r="BD244" s="16"/>
      <c r="BE244" s="16"/>
      <c r="BF244" s="14"/>
      <c r="BG244" s="11"/>
      <c r="BH244" s="11"/>
    </row>
    <row r="245" spans="1:60" ht="30" customHeight="1" x14ac:dyDescent="0.75">
      <c r="A245" s="25" t="s">
        <v>418</v>
      </c>
      <c r="B245" s="52"/>
      <c r="C245" s="53" t="s">
        <v>419</v>
      </c>
      <c r="D245" s="9"/>
      <c r="E245" s="6" t="s">
        <v>164</v>
      </c>
      <c r="F245" s="30">
        <v>6</v>
      </c>
      <c r="G245" s="49"/>
      <c r="H245" s="50"/>
      <c r="I245" s="215">
        <f t="shared" si="29"/>
        <v>0</v>
      </c>
      <c r="J245" s="232"/>
      <c r="K245" s="215">
        <f t="shared" si="30"/>
        <v>0</v>
      </c>
      <c r="L245" s="215"/>
      <c r="M245" s="215">
        <f t="shared" si="31"/>
        <v>0</v>
      </c>
      <c r="N245" s="215"/>
      <c r="O245" s="215">
        <f t="shared" si="32"/>
        <v>0</v>
      </c>
      <c r="P245" s="215"/>
      <c r="Q245" s="215">
        <f t="shared" si="33"/>
        <v>0</v>
      </c>
      <c r="R245" s="215"/>
      <c r="S245" s="51"/>
      <c r="T245" s="215">
        <f t="shared" si="34"/>
        <v>0</v>
      </c>
      <c r="U245" s="215">
        <f t="shared" si="35"/>
        <v>0</v>
      </c>
      <c r="V245" s="215">
        <f t="shared" si="36"/>
        <v>0</v>
      </c>
      <c r="W245" s="215">
        <f t="shared" si="37"/>
        <v>0</v>
      </c>
      <c r="X245" s="15"/>
      <c r="Y245" s="64" t="s">
        <v>418</v>
      </c>
      <c r="Z245" s="62"/>
      <c r="AA245" s="63" t="s">
        <v>419</v>
      </c>
      <c r="AB245" s="64"/>
      <c r="AC245" s="166" t="s">
        <v>164</v>
      </c>
      <c r="AD245" s="167">
        <v>6</v>
      </c>
      <c r="AF245" s="9" t="s">
        <v>418</v>
      </c>
      <c r="AG245" s="10" t="s">
        <v>420</v>
      </c>
      <c r="AH245" s="9"/>
      <c r="AI245" s="6" t="s">
        <v>164</v>
      </c>
      <c r="AJ245" s="32">
        <v>6</v>
      </c>
      <c r="AK245" s="14">
        <v>1471</v>
      </c>
      <c r="AL245" s="28"/>
      <c r="AM245" s="28"/>
      <c r="AN245" s="33"/>
      <c r="AO245" s="11"/>
      <c r="AP245" s="67"/>
      <c r="AQ245" s="68"/>
      <c r="AR245" s="68"/>
      <c r="AS245" s="68"/>
      <c r="AT245" s="14"/>
      <c r="AU245" s="28"/>
      <c r="AV245" s="11"/>
      <c r="AW245" s="11"/>
      <c r="AX245" s="16"/>
      <c r="AY245" s="16"/>
      <c r="AZ245" s="16"/>
      <c r="BA245" s="16"/>
      <c r="BB245" s="16"/>
      <c r="BC245" s="16"/>
      <c r="BD245" s="16"/>
      <c r="BE245" s="16"/>
      <c r="BF245" s="14"/>
      <c r="BG245" s="11"/>
      <c r="BH245" s="11"/>
    </row>
    <row r="246" spans="1:60" ht="30" customHeight="1" x14ac:dyDescent="0.75">
      <c r="A246" s="25" t="s">
        <v>421</v>
      </c>
      <c r="B246" s="52"/>
      <c r="C246" s="53" t="s">
        <v>422</v>
      </c>
      <c r="D246" s="9"/>
      <c r="E246" s="6" t="s">
        <v>116</v>
      </c>
      <c r="F246" s="30">
        <v>1</v>
      </c>
      <c r="G246" s="49"/>
      <c r="H246" s="50"/>
      <c r="I246" s="215">
        <f t="shared" si="29"/>
        <v>0</v>
      </c>
      <c r="J246" s="232"/>
      <c r="K246" s="215">
        <f t="shared" si="30"/>
        <v>0</v>
      </c>
      <c r="L246" s="215"/>
      <c r="M246" s="215">
        <f t="shared" si="31"/>
        <v>0</v>
      </c>
      <c r="N246" s="215"/>
      <c r="O246" s="215">
        <f t="shared" si="32"/>
        <v>0</v>
      </c>
      <c r="P246" s="215"/>
      <c r="Q246" s="215">
        <f t="shared" si="33"/>
        <v>0</v>
      </c>
      <c r="R246" s="215"/>
      <c r="S246" s="51"/>
      <c r="T246" s="215">
        <f t="shared" si="34"/>
        <v>0</v>
      </c>
      <c r="U246" s="215">
        <f t="shared" si="35"/>
        <v>0</v>
      </c>
      <c r="V246" s="215">
        <f t="shared" si="36"/>
        <v>0</v>
      </c>
      <c r="W246" s="215">
        <f t="shared" si="37"/>
        <v>0</v>
      </c>
      <c r="X246" s="15"/>
      <c r="Y246" s="64" t="s">
        <v>421</v>
      </c>
      <c r="Z246" s="62"/>
      <c r="AA246" s="63" t="s">
        <v>422</v>
      </c>
      <c r="AB246" s="64"/>
      <c r="AC246" s="166" t="s">
        <v>116</v>
      </c>
      <c r="AD246" s="167">
        <v>1</v>
      </c>
      <c r="AF246" s="9" t="s">
        <v>421</v>
      </c>
      <c r="AG246" s="10" t="s">
        <v>423</v>
      </c>
      <c r="AH246" s="9"/>
      <c r="AI246" s="6" t="s">
        <v>118</v>
      </c>
      <c r="AJ246" s="32">
        <v>1</v>
      </c>
      <c r="AK246" s="14">
        <v>200</v>
      </c>
      <c r="AL246" s="28"/>
      <c r="AM246" s="28"/>
      <c r="AN246" s="33"/>
      <c r="AO246" s="11"/>
      <c r="AP246" s="67"/>
      <c r="AQ246" s="68"/>
      <c r="AR246" s="68"/>
      <c r="AS246" s="68"/>
      <c r="AT246" s="14"/>
      <c r="AU246" s="28"/>
      <c r="AV246" s="11"/>
      <c r="AW246" s="11"/>
      <c r="AX246" s="16"/>
      <c r="AY246" s="16"/>
      <c r="AZ246" s="16"/>
      <c r="BA246" s="16"/>
      <c r="BB246" s="16"/>
      <c r="BC246" s="16"/>
      <c r="BD246" s="16"/>
      <c r="BE246" s="16"/>
      <c r="BF246" s="14"/>
      <c r="BG246" s="11"/>
      <c r="BH246" s="11"/>
    </row>
    <row r="247" spans="1:60" ht="30" customHeight="1" x14ac:dyDescent="0.75">
      <c r="A247" s="25" t="s">
        <v>424</v>
      </c>
      <c r="B247" s="52"/>
      <c r="C247" s="53" t="s">
        <v>425</v>
      </c>
      <c r="D247" s="9"/>
      <c r="E247" s="6" t="s">
        <v>164</v>
      </c>
      <c r="F247" s="30">
        <v>2</v>
      </c>
      <c r="G247" s="49"/>
      <c r="H247" s="50"/>
      <c r="I247" s="215">
        <f t="shared" ref="I247:I260" si="38">F247*H247</f>
        <v>0</v>
      </c>
      <c r="J247" s="232"/>
      <c r="K247" s="215">
        <f t="shared" ref="K247:K260" si="39">F247*J247</f>
        <v>0</v>
      </c>
      <c r="L247" s="215"/>
      <c r="M247" s="215">
        <f t="shared" ref="M247:M260" si="40">F247*L247</f>
        <v>0</v>
      </c>
      <c r="N247" s="215"/>
      <c r="O247" s="215">
        <f t="shared" ref="O247:O260" si="41">F247*N247</f>
        <v>0</v>
      </c>
      <c r="P247" s="215"/>
      <c r="Q247" s="215">
        <f t="shared" ref="Q247:Q260" si="42">F247*P247</f>
        <v>0</v>
      </c>
      <c r="R247" s="215"/>
      <c r="S247" s="51"/>
      <c r="T247" s="215">
        <f t="shared" ref="T247:T260" si="43">F247*R247</f>
        <v>0</v>
      </c>
      <c r="U247" s="215">
        <f t="shared" ref="U247:U260" si="44">I247+M247+Q247</f>
        <v>0</v>
      </c>
      <c r="V247" s="215">
        <f t="shared" ref="V247:V260" si="45">+K247+O247+T247</f>
        <v>0</v>
      </c>
      <c r="W247" s="215">
        <f t="shared" ref="W247:W260" si="46">+U247*652.69+V247</f>
        <v>0</v>
      </c>
      <c r="X247" s="15"/>
      <c r="Y247" s="64" t="s">
        <v>424</v>
      </c>
      <c r="Z247" s="62"/>
      <c r="AA247" s="63" t="s">
        <v>425</v>
      </c>
      <c r="AB247" s="64"/>
      <c r="AC247" s="166" t="s">
        <v>164</v>
      </c>
      <c r="AD247" s="167">
        <v>2</v>
      </c>
      <c r="AF247" s="9" t="s">
        <v>424</v>
      </c>
      <c r="AG247" s="10" t="s">
        <v>426</v>
      </c>
      <c r="AH247" s="9"/>
      <c r="AI247" s="6" t="s">
        <v>164</v>
      </c>
      <c r="AJ247" s="32">
        <v>2</v>
      </c>
      <c r="AK247" s="14">
        <v>200</v>
      </c>
      <c r="AL247" s="28"/>
      <c r="AM247" s="28"/>
      <c r="AN247" s="33"/>
      <c r="AO247" s="11"/>
      <c r="AP247" s="67"/>
      <c r="AQ247" s="68"/>
      <c r="AR247" s="68"/>
      <c r="AS247" s="68"/>
      <c r="AT247" s="14"/>
      <c r="AU247" s="28"/>
      <c r="AV247" s="11"/>
      <c r="AW247" s="11"/>
      <c r="AX247" s="16"/>
      <c r="AY247" s="16"/>
      <c r="AZ247" s="16"/>
      <c r="BA247" s="16"/>
      <c r="BB247" s="16"/>
      <c r="BC247" s="16"/>
      <c r="BD247" s="16"/>
      <c r="BE247" s="16"/>
      <c r="BF247" s="14"/>
      <c r="BG247" s="11"/>
      <c r="BH247" s="11"/>
    </row>
    <row r="248" spans="1:60" ht="30" customHeight="1" x14ac:dyDescent="0.75">
      <c r="A248" s="25" t="s">
        <v>648</v>
      </c>
      <c r="B248" s="52"/>
      <c r="C248" s="53" t="s">
        <v>527</v>
      </c>
      <c r="D248" s="9"/>
      <c r="E248" s="6" t="s">
        <v>164</v>
      </c>
      <c r="F248" s="30">
        <v>1</v>
      </c>
      <c r="G248" s="49"/>
      <c r="H248" s="50"/>
      <c r="I248" s="215">
        <f t="shared" si="38"/>
        <v>0</v>
      </c>
      <c r="J248" s="232"/>
      <c r="K248" s="215">
        <f t="shared" si="39"/>
        <v>0</v>
      </c>
      <c r="L248" s="215"/>
      <c r="M248" s="215">
        <f t="shared" si="40"/>
        <v>0</v>
      </c>
      <c r="N248" s="215"/>
      <c r="O248" s="215">
        <f t="shared" si="41"/>
        <v>0</v>
      </c>
      <c r="P248" s="215"/>
      <c r="Q248" s="215">
        <f t="shared" si="42"/>
        <v>0</v>
      </c>
      <c r="R248" s="215"/>
      <c r="S248" s="51"/>
      <c r="T248" s="215">
        <f t="shared" si="43"/>
        <v>0</v>
      </c>
      <c r="U248" s="215">
        <f t="shared" si="44"/>
        <v>0</v>
      </c>
      <c r="V248" s="215">
        <f t="shared" si="45"/>
        <v>0</v>
      </c>
      <c r="W248" s="215">
        <f t="shared" si="46"/>
        <v>0</v>
      </c>
      <c r="X248" s="15"/>
      <c r="Y248" s="64" t="s">
        <v>424</v>
      </c>
      <c r="Z248" s="62"/>
      <c r="AA248" s="63" t="s">
        <v>527</v>
      </c>
      <c r="AB248" s="64"/>
      <c r="AC248" s="166" t="s">
        <v>164</v>
      </c>
      <c r="AD248" s="167">
        <v>1</v>
      </c>
      <c r="AF248" s="9" t="s">
        <v>424</v>
      </c>
      <c r="AG248" s="10" t="s">
        <v>528</v>
      </c>
      <c r="AH248" s="9"/>
      <c r="AI248" s="6" t="s">
        <v>164</v>
      </c>
      <c r="AJ248" s="32">
        <v>1</v>
      </c>
      <c r="AK248" s="14">
        <v>200</v>
      </c>
      <c r="AL248" s="28"/>
      <c r="AM248" s="28"/>
      <c r="AN248" s="33"/>
      <c r="AO248" s="11"/>
      <c r="AP248" s="67"/>
      <c r="AQ248" s="68"/>
      <c r="AR248" s="68"/>
      <c r="AS248" s="68"/>
      <c r="AT248" s="14"/>
      <c r="AU248" s="28"/>
      <c r="AV248" s="11"/>
      <c r="AW248" s="11"/>
      <c r="AX248" s="16"/>
      <c r="AY248" s="16"/>
      <c r="AZ248" s="16"/>
      <c r="BA248" s="16"/>
      <c r="BB248" s="16"/>
      <c r="BC248" s="16"/>
      <c r="BD248" s="16"/>
      <c r="BE248" s="16"/>
      <c r="BF248" s="14"/>
      <c r="BG248" s="11"/>
      <c r="BH248" s="11"/>
    </row>
    <row r="249" spans="1:60" ht="30" customHeight="1" x14ac:dyDescent="0.75">
      <c r="A249" s="25" t="s">
        <v>429</v>
      </c>
      <c r="B249" s="52"/>
      <c r="C249" s="53" t="s">
        <v>427</v>
      </c>
      <c r="D249" s="9"/>
      <c r="E249" s="6" t="s">
        <v>164</v>
      </c>
      <c r="F249" s="30">
        <v>10</v>
      </c>
      <c r="G249" s="49"/>
      <c r="H249" s="50"/>
      <c r="I249" s="215">
        <f t="shared" si="38"/>
        <v>0</v>
      </c>
      <c r="J249" s="232"/>
      <c r="K249" s="215">
        <f t="shared" si="39"/>
        <v>0</v>
      </c>
      <c r="L249" s="215"/>
      <c r="M249" s="215">
        <f t="shared" si="40"/>
        <v>0</v>
      </c>
      <c r="N249" s="215"/>
      <c r="O249" s="215">
        <f t="shared" si="41"/>
        <v>0</v>
      </c>
      <c r="P249" s="215"/>
      <c r="Q249" s="215">
        <f t="shared" si="42"/>
        <v>0</v>
      </c>
      <c r="R249" s="215"/>
      <c r="S249" s="51"/>
      <c r="T249" s="215">
        <f t="shared" si="43"/>
        <v>0</v>
      </c>
      <c r="U249" s="215">
        <f t="shared" si="44"/>
        <v>0</v>
      </c>
      <c r="V249" s="215">
        <f t="shared" si="45"/>
        <v>0</v>
      </c>
      <c r="W249" s="215">
        <f t="shared" si="46"/>
        <v>0</v>
      </c>
      <c r="X249" s="15"/>
      <c r="Y249" s="64" t="s">
        <v>429</v>
      </c>
      <c r="Z249" s="62"/>
      <c r="AA249" s="63" t="s">
        <v>427</v>
      </c>
      <c r="AB249" s="64"/>
      <c r="AC249" s="166" t="s">
        <v>164</v>
      </c>
      <c r="AD249" s="167">
        <v>10</v>
      </c>
      <c r="AF249" s="9" t="s">
        <v>429</v>
      </c>
      <c r="AG249" s="10" t="s">
        <v>428</v>
      </c>
      <c r="AH249" s="9"/>
      <c r="AI249" s="6" t="s">
        <v>164</v>
      </c>
      <c r="AJ249" s="32">
        <v>10</v>
      </c>
      <c r="AK249" s="14">
        <v>200</v>
      </c>
      <c r="AL249" s="28"/>
      <c r="AM249" s="28"/>
      <c r="AN249" s="33"/>
      <c r="AO249" s="11"/>
      <c r="AP249" s="67"/>
      <c r="AQ249" s="68"/>
      <c r="AR249" s="68"/>
      <c r="AS249" s="68"/>
      <c r="AT249" s="14"/>
      <c r="AU249" s="28"/>
      <c r="AV249" s="11"/>
      <c r="AW249" s="11"/>
      <c r="AX249" s="16"/>
      <c r="AY249" s="16"/>
      <c r="AZ249" s="16"/>
      <c r="BA249" s="16"/>
      <c r="BB249" s="16"/>
      <c r="BC249" s="16"/>
      <c r="BD249" s="16"/>
      <c r="BE249" s="16"/>
      <c r="BF249" s="14"/>
      <c r="BG249" s="11"/>
      <c r="BH249" s="11"/>
    </row>
    <row r="250" spans="1:60" ht="30" customHeight="1" x14ac:dyDescent="0.75">
      <c r="A250" s="25" t="s">
        <v>432</v>
      </c>
      <c r="B250" s="52"/>
      <c r="C250" s="53" t="s">
        <v>430</v>
      </c>
      <c r="D250" s="9"/>
      <c r="E250" s="6" t="s">
        <v>164</v>
      </c>
      <c r="F250" s="30">
        <v>1</v>
      </c>
      <c r="G250" s="49"/>
      <c r="H250" s="50"/>
      <c r="I250" s="215">
        <f t="shared" si="38"/>
        <v>0</v>
      </c>
      <c r="J250" s="232"/>
      <c r="K250" s="215">
        <f t="shared" si="39"/>
        <v>0</v>
      </c>
      <c r="L250" s="215"/>
      <c r="M250" s="215">
        <f t="shared" si="40"/>
        <v>0</v>
      </c>
      <c r="N250" s="215"/>
      <c r="O250" s="215">
        <f t="shared" si="41"/>
        <v>0</v>
      </c>
      <c r="P250" s="215"/>
      <c r="Q250" s="215">
        <f t="shared" si="42"/>
        <v>0</v>
      </c>
      <c r="R250" s="215"/>
      <c r="S250" s="51"/>
      <c r="T250" s="215">
        <f t="shared" si="43"/>
        <v>0</v>
      </c>
      <c r="U250" s="215">
        <f t="shared" si="44"/>
        <v>0</v>
      </c>
      <c r="V250" s="215">
        <f t="shared" si="45"/>
        <v>0</v>
      </c>
      <c r="W250" s="215">
        <f t="shared" si="46"/>
        <v>0</v>
      </c>
      <c r="X250" s="15"/>
      <c r="Y250" s="64" t="s">
        <v>432</v>
      </c>
      <c r="Z250" s="62"/>
      <c r="AA250" s="63" t="s">
        <v>430</v>
      </c>
      <c r="AB250" s="64"/>
      <c r="AC250" s="166" t="s">
        <v>164</v>
      </c>
      <c r="AD250" s="167">
        <v>1</v>
      </c>
      <c r="AF250" s="9" t="s">
        <v>432</v>
      </c>
      <c r="AG250" s="10" t="s">
        <v>431</v>
      </c>
      <c r="AH250" s="9"/>
      <c r="AI250" s="6" t="s">
        <v>164</v>
      </c>
      <c r="AJ250" s="32">
        <v>1</v>
      </c>
      <c r="AK250" s="14">
        <v>200</v>
      </c>
      <c r="AL250" s="28"/>
      <c r="AM250" s="28"/>
      <c r="AN250" s="33"/>
      <c r="AO250" s="11"/>
      <c r="AP250" s="67"/>
      <c r="AQ250" s="68"/>
      <c r="AR250" s="68"/>
      <c r="AS250" s="68"/>
      <c r="AT250" s="14"/>
      <c r="AU250" s="28"/>
      <c r="AV250" s="11"/>
      <c r="AW250" s="11"/>
      <c r="AX250" s="16"/>
      <c r="AY250" s="16"/>
      <c r="AZ250" s="16"/>
      <c r="BA250" s="16"/>
      <c r="BB250" s="16"/>
      <c r="BC250" s="16"/>
      <c r="BD250" s="16"/>
      <c r="BE250" s="16"/>
      <c r="BF250" s="14"/>
      <c r="BG250" s="11"/>
      <c r="BH250" s="11"/>
    </row>
    <row r="251" spans="1:60" ht="30" customHeight="1" x14ac:dyDescent="0.75">
      <c r="A251" s="25" t="s">
        <v>435</v>
      </c>
      <c r="B251" s="52"/>
      <c r="C251" s="53" t="s">
        <v>433</v>
      </c>
      <c r="D251" s="9"/>
      <c r="E251" s="6" t="s">
        <v>164</v>
      </c>
      <c r="F251" s="30">
        <v>1</v>
      </c>
      <c r="G251" s="49"/>
      <c r="H251" s="50"/>
      <c r="I251" s="215">
        <f t="shared" si="38"/>
        <v>0</v>
      </c>
      <c r="J251" s="232"/>
      <c r="K251" s="215">
        <f t="shared" si="39"/>
        <v>0</v>
      </c>
      <c r="L251" s="215"/>
      <c r="M251" s="215">
        <f t="shared" si="40"/>
        <v>0</v>
      </c>
      <c r="N251" s="215"/>
      <c r="O251" s="215">
        <f t="shared" si="41"/>
        <v>0</v>
      </c>
      <c r="P251" s="215"/>
      <c r="Q251" s="215">
        <f t="shared" si="42"/>
        <v>0</v>
      </c>
      <c r="R251" s="215"/>
      <c r="S251" s="51"/>
      <c r="T251" s="215">
        <f t="shared" si="43"/>
        <v>0</v>
      </c>
      <c r="U251" s="215">
        <f t="shared" si="44"/>
        <v>0</v>
      </c>
      <c r="V251" s="215">
        <f t="shared" si="45"/>
        <v>0</v>
      </c>
      <c r="W251" s="215">
        <f t="shared" si="46"/>
        <v>0</v>
      </c>
      <c r="X251" s="15"/>
      <c r="Y251" s="64" t="s">
        <v>435</v>
      </c>
      <c r="Z251" s="62"/>
      <c r="AA251" s="63" t="s">
        <v>433</v>
      </c>
      <c r="AB251" s="64"/>
      <c r="AC251" s="166" t="s">
        <v>164</v>
      </c>
      <c r="AD251" s="167">
        <v>1</v>
      </c>
      <c r="AF251" s="9" t="s">
        <v>435</v>
      </c>
      <c r="AG251" s="10" t="s">
        <v>434</v>
      </c>
      <c r="AH251" s="9"/>
      <c r="AI251" s="6" t="s">
        <v>164</v>
      </c>
      <c r="AJ251" s="32">
        <v>1</v>
      </c>
      <c r="AK251" s="14">
        <v>200</v>
      </c>
      <c r="AL251" s="28"/>
      <c r="AM251" s="28"/>
      <c r="AN251" s="33"/>
      <c r="AO251" s="11"/>
      <c r="AP251" s="67"/>
      <c r="AQ251" s="68"/>
      <c r="AR251" s="68"/>
      <c r="AS251" s="68"/>
      <c r="AT251" s="14"/>
      <c r="AU251" s="28"/>
      <c r="AV251" s="11"/>
      <c r="AW251" s="11"/>
      <c r="AX251" s="16"/>
      <c r="AY251" s="16"/>
      <c r="AZ251" s="16"/>
      <c r="BA251" s="16"/>
      <c r="BB251" s="16"/>
      <c r="BC251" s="16"/>
      <c r="BD251" s="16"/>
      <c r="BE251" s="16"/>
      <c r="BF251" s="14"/>
      <c r="BG251" s="11"/>
      <c r="BH251" s="11"/>
    </row>
    <row r="252" spans="1:60" ht="30" customHeight="1" x14ac:dyDescent="0.75">
      <c r="A252" s="25" t="s">
        <v>438</v>
      </c>
      <c r="B252" s="52"/>
      <c r="C252" s="53" t="s">
        <v>436</v>
      </c>
      <c r="D252" s="9"/>
      <c r="E252" s="6" t="s">
        <v>886</v>
      </c>
      <c r="F252" s="30">
        <v>1</v>
      </c>
      <c r="G252" s="49"/>
      <c r="H252" s="50"/>
      <c r="I252" s="215">
        <f t="shared" si="38"/>
        <v>0</v>
      </c>
      <c r="J252" s="232"/>
      <c r="K252" s="215">
        <f t="shared" si="39"/>
        <v>0</v>
      </c>
      <c r="L252" s="215"/>
      <c r="M252" s="215">
        <f t="shared" si="40"/>
        <v>0</v>
      </c>
      <c r="N252" s="215"/>
      <c r="O252" s="215">
        <f t="shared" si="41"/>
        <v>0</v>
      </c>
      <c r="P252" s="215"/>
      <c r="Q252" s="215">
        <f t="shared" si="42"/>
        <v>0</v>
      </c>
      <c r="R252" s="215"/>
      <c r="S252" s="51"/>
      <c r="T252" s="215">
        <f t="shared" si="43"/>
        <v>0</v>
      </c>
      <c r="U252" s="215">
        <f t="shared" si="44"/>
        <v>0</v>
      </c>
      <c r="V252" s="215">
        <f t="shared" si="45"/>
        <v>0</v>
      </c>
      <c r="W252" s="215">
        <f t="shared" si="46"/>
        <v>0</v>
      </c>
      <c r="X252" s="15"/>
      <c r="Y252" s="64" t="s">
        <v>438</v>
      </c>
      <c r="Z252" s="62"/>
      <c r="AA252" s="63" t="s">
        <v>436</v>
      </c>
      <c r="AB252" s="64"/>
      <c r="AC252" s="166" t="s">
        <v>886</v>
      </c>
      <c r="AD252" s="167">
        <v>1</v>
      </c>
      <c r="AF252" s="9" t="s">
        <v>438</v>
      </c>
      <c r="AG252" s="10" t="s">
        <v>437</v>
      </c>
      <c r="AH252" s="9"/>
      <c r="AI252" s="6" t="s">
        <v>886</v>
      </c>
      <c r="AJ252" s="32">
        <v>1</v>
      </c>
      <c r="AK252" s="14">
        <v>200</v>
      </c>
      <c r="AL252" s="28"/>
      <c r="AM252" s="28"/>
      <c r="AN252" s="33"/>
      <c r="AO252" s="11"/>
      <c r="AP252" s="67"/>
      <c r="AQ252" s="68"/>
      <c r="AR252" s="68"/>
      <c r="AS252" s="68"/>
      <c r="AT252" s="14"/>
      <c r="AU252" s="28"/>
      <c r="AV252" s="11"/>
      <c r="AW252" s="11"/>
      <c r="AX252" s="16"/>
      <c r="AY252" s="16"/>
      <c r="AZ252" s="16"/>
      <c r="BA252" s="16"/>
      <c r="BB252" s="16"/>
      <c r="BC252" s="16"/>
      <c r="BD252" s="16"/>
      <c r="BE252" s="16"/>
      <c r="BF252" s="14"/>
      <c r="BG252" s="11"/>
      <c r="BH252" s="11"/>
    </row>
    <row r="253" spans="1:60" ht="30" customHeight="1" x14ac:dyDescent="0.75">
      <c r="A253" s="25" t="s">
        <v>441</v>
      </c>
      <c r="B253" s="52"/>
      <c r="C253" s="53" t="s">
        <v>439</v>
      </c>
      <c r="D253" s="9"/>
      <c r="E253" s="6" t="s">
        <v>164</v>
      </c>
      <c r="F253" s="30">
        <v>1</v>
      </c>
      <c r="G253" s="49"/>
      <c r="H253" s="50"/>
      <c r="I253" s="215">
        <f t="shared" si="38"/>
        <v>0</v>
      </c>
      <c r="J253" s="232"/>
      <c r="K253" s="215">
        <f t="shared" si="39"/>
        <v>0</v>
      </c>
      <c r="L253" s="215"/>
      <c r="M253" s="215">
        <f t="shared" si="40"/>
        <v>0</v>
      </c>
      <c r="N253" s="215"/>
      <c r="O253" s="215">
        <f t="shared" si="41"/>
        <v>0</v>
      </c>
      <c r="P253" s="215"/>
      <c r="Q253" s="215">
        <f t="shared" si="42"/>
        <v>0</v>
      </c>
      <c r="R253" s="215"/>
      <c r="S253" s="51"/>
      <c r="T253" s="215">
        <f t="shared" si="43"/>
        <v>0</v>
      </c>
      <c r="U253" s="215">
        <f t="shared" si="44"/>
        <v>0</v>
      </c>
      <c r="V253" s="215">
        <f t="shared" si="45"/>
        <v>0</v>
      </c>
      <c r="W253" s="215">
        <f t="shared" si="46"/>
        <v>0</v>
      </c>
      <c r="X253" s="15"/>
      <c r="Y253" s="64" t="s">
        <v>441</v>
      </c>
      <c r="Z253" s="62"/>
      <c r="AA253" s="63" t="s">
        <v>439</v>
      </c>
      <c r="AB253" s="64"/>
      <c r="AC253" s="166" t="s">
        <v>164</v>
      </c>
      <c r="AD253" s="167">
        <v>1</v>
      </c>
      <c r="AF253" s="9" t="s">
        <v>441</v>
      </c>
      <c r="AG253" s="10" t="s">
        <v>440</v>
      </c>
      <c r="AH253" s="9"/>
      <c r="AI253" s="6" t="s">
        <v>164</v>
      </c>
      <c r="AJ253" s="32">
        <v>1</v>
      </c>
      <c r="AK253" s="14">
        <v>100</v>
      </c>
      <c r="AL253" s="28"/>
      <c r="AM253" s="28"/>
      <c r="AN253" s="33"/>
      <c r="AO253" s="11"/>
      <c r="AP253" s="67"/>
      <c r="AQ253" s="68"/>
      <c r="AR253" s="68"/>
      <c r="AS253" s="68"/>
      <c r="AT253" s="14"/>
      <c r="AU253" s="28"/>
      <c r="AV253" s="11"/>
      <c r="AW253" s="11"/>
      <c r="AX253" s="16"/>
      <c r="AY253" s="16"/>
      <c r="AZ253" s="16"/>
      <c r="BA253" s="16"/>
      <c r="BB253" s="16"/>
      <c r="BC253" s="16"/>
      <c r="BD253" s="16"/>
      <c r="BE253" s="16"/>
      <c r="BF253" s="14"/>
      <c r="BG253" s="11"/>
      <c r="BH253" s="11"/>
    </row>
    <row r="254" spans="1:60" ht="30" customHeight="1" x14ac:dyDescent="0.75">
      <c r="A254" s="25" t="s">
        <v>444</v>
      </c>
      <c r="B254" s="52"/>
      <c r="C254" s="53" t="s">
        <v>442</v>
      </c>
      <c r="D254" s="9"/>
      <c r="E254" s="6" t="s">
        <v>409</v>
      </c>
      <c r="F254" s="30">
        <v>700</v>
      </c>
      <c r="G254" s="49"/>
      <c r="H254" s="50"/>
      <c r="I254" s="215">
        <f t="shared" si="38"/>
        <v>0</v>
      </c>
      <c r="J254" s="232"/>
      <c r="K254" s="215">
        <f t="shared" si="39"/>
        <v>0</v>
      </c>
      <c r="L254" s="215"/>
      <c r="M254" s="215">
        <f t="shared" si="40"/>
        <v>0</v>
      </c>
      <c r="N254" s="215"/>
      <c r="O254" s="215">
        <f t="shared" si="41"/>
        <v>0</v>
      </c>
      <c r="P254" s="215"/>
      <c r="Q254" s="215">
        <f t="shared" si="42"/>
        <v>0</v>
      </c>
      <c r="R254" s="215"/>
      <c r="S254" s="51"/>
      <c r="T254" s="215">
        <f t="shared" si="43"/>
        <v>0</v>
      </c>
      <c r="U254" s="215">
        <f t="shared" si="44"/>
        <v>0</v>
      </c>
      <c r="V254" s="215">
        <f t="shared" si="45"/>
        <v>0</v>
      </c>
      <c r="W254" s="215">
        <f t="shared" si="46"/>
        <v>0</v>
      </c>
      <c r="X254" s="15"/>
      <c r="Y254" s="64" t="s">
        <v>444</v>
      </c>
      <c r="Z254" s="62"/>
      <c r="AA254" s="63" t="s">
        <v>442</v>
      </c>
      <c r="AB254" s="64"/>
      <c r="AC254" s="166" t="s">
        <v>409</v>
      </c>
      <c r="AD254" s="167">
        <v>700</v>
      </c>
      <c r="AF254" s="9" t="s">
        <v>444</v>
      </c>
      <c r="AG254" s="10" t="s">
        <v>443</v>
      </c>
      <c r="AH254" s="9"/>
      <c r="AI254" s="6" t="s">
        <v>409</v>
      </c>
      <c r="AJ254" s="32">
        <v>700</v>
      </c>
      <c r="AK254" s="14">
        <v>7</v>
      </c>
      <c r="AL254" s="28"/>
      <c r="AM254" s="28"/>
      <c r="AN254" s="33"/>
      <c r="AO254" s="11"/>
      <c r="AP254" s="67"/>
      <c r="AQ254" s="68"/>
      <c r="AR254" s="68"/>
      <c r="AS254" s="68"/>
      <c r="AT254" s="14"/>
      <c r="AU254" s="28"/>
      <c r="AV254" s="11"/>
      <c r="AW254" s="11"/>
      <c r="AX254" s="16"/>
      <c r="AY254" s="16"/>
      <c r="AZ254" s="16"/>
      <c r="BA254" s="16"/>
      <c r="BB254" s="16"/>
      <c r="BC254" s="16"/>
      <c r="BD254" s="16"/>
      <c r="BE254" s="16"/>
      <c r="BF254" s="14"/>
      <c r="BG254" s="11"/>
      <c r="BH254" s="11"/>
    </row>
    <row r="255" spans="1:60" ht="30" customHeight="1" x14ac:dyDescent="0.75">
      <c r="A255" s="25" t="s">
        <v>529</v>
      </c>
      <c r="B255" s="52"/>
      <c r="C255" s="53" t="s">
        <v>445</v>
      </c>
      <c r="D255" s="9"/>
      <c r="E255" s="6" t="s">
        <v>886</v>
      </c>
      <c r="F255" s="30">
        <v>1</v>
      </c>
      <c r="G255" s="49"/>
      <c r="H255" s="50"/>
      <c r="I255" s="215">
        <f t="shared" si="38"/>
        <v>0</v>
      </c>
      <c r="J255" s="232"/>
      <c r="K255" s="215">
        <f t="shared" si="39"/>
        <v>0</v>
      </c>
      <c r="L255" s="215"/>
      <c r="M255" s="215">
        <f t="shared" si="40"/>
        <v>0</v>
      </c>
      <c r="N255" s="215"/>
      <c r="O255" s="215">
        <f t="shared" si="41"/>
        <v>0</v>
      </c>
      <c r="P255" s="215"/>
      <c r="Q255" s="215">
        <f t="shared" si="42"/>
        <v>0</v>
      </c>
      <c r="R255" s="215"/>
      <c r="S255" s="51"/>
      <c r="T255" s="215">
        <f t="shared" si="43"/>
        <v>0</v>
      </c>
      <c r="U255" s="215">
        <f t="shared" si="44"/>
        <v>0</v>
      </c>
      <c r="V255" s="215">
        <f t="shared" si="45"/>
        <v>0</v>
      </c>
      <c r="W255" s="215">
        <f t="shared" si="46"/>
        <v>0</v>
      </c>
      <c r="X255" s="15"/>
      <c r="Y255" s="64" t="s">
        <v>529</v>
      </c>
      <c r="Z255" s="62"/>
      <c r="AA255" s="63" t="s">
        <v>445</v>
      </c>
      <c r="AB255" s="64"/>
      <c r="AC255" s="166" t="s">
        <v>886</v>
      </c>
      <c r="AD255" s="167">
        <v>1</v>
      </c>
      <c r="AF255" s="9" t="s">
        <v>529</v>
      </c>
      <c r="AG255" s="10" t="s">
        <v>446</v>
      </c>
      <c r="AH255" s="9"/>
      <c r="AI255" s="6" t="s">
        <v>886</v>
      </c>
      <c r="AJ255" s="32">
        <v>1</v>
      </c>
      <c r="AK255" s="14">
        <v>300</v>
      </c>
      <c r="AL255" s="28"/>
      <c r="AM255" s="28"/>
      <c r="AN255" s="33"/>
      <c r="AO255" s="11"/>
      <c r="AP255" s="67"/>
      <c r="AQ255" s="68"/>
      <c r="AR255" s="68"/>
      <c r="AS255" s="68"/>
      <c r="AT255" s="14"/>
      <c r="AU255" s="28"/>
      <c r="AV255" s="11"/>
      <c r="AW255" s="11"/>
      <c r="AX255" s="16"/>
      <c r="AY255" s="16"/>
      <c r="AZ255" s="16"/>
      <c r="BA255" s="16"/>
      <c r="BB255" s="16"/>
      <c r="BC255" s="16"/>
      <c r="BD255" s="16"/>
      <c r="BE255" s="16"/>
      <c r="BF255" s="14"/>
      <c r="BG255" s="11"/>
      <c r="BH255" s="11"/>
    </row>
    <row r="256" spans="1:60" ht="30" customHeight="1" x14ac:dyDescent="0.75">
      <c r="A256" s="339" t="s">
        <v>447</v>
      </c>
      <c r="B256" s="70" t="s">
        <v>448</v>
      </c>
      <c r="C256" s="274"/>
      <c r="D256" s="155"/>
      <c r="E256" s="34"/>
      <c r="F256" s="36"/>
      <c r="G256" s="58"/>
      <c r="H256" s="59"/>
      <c r="I256" s="215"/>
      <c r="J256" s="58"/>
      <c r="K256" s="215"/>
      <c r="L256" s="58"/>
      <c r="M256" s="215"/>
      <c r="N256" s="59"/>
      <c r="O256" s="215"/>
      <c r="P256" s="58"/>
      <c r="Q256" s="215"/>
      <c r="R256" s="59"/>
      <c r="S256" s="722"/>
      <c r="T256" s="215"/>
      <c r="U256" s="215"/>
      <c r="V256" s="215"/>
      <c r="W256" s="215"/>
      <c r="X256" s="15"/>
      <c r="Y256" s="153" t="s">
        <v>447</v>
      </c>
      <c r="Z256" s="46" t="s">
        <v>448</v>
      </c>
      <c r="AA256" s="154"/>
      <c r="AB256" s="153"/>
      <c r="AC256" s="65"/>
      <c r="AD256" s="37"/>
      <c r="AF256" s="155" t="s">
        <v>447</v>
      </c>
      <c r="AG256" s="156" t="s">
        <v>449</v>
      </c>
      <c r="AH256" s="155"/>
      <c r="AI256" s="34"/>
      <c r="AJ256" s="37"/>
      <c r="AK256" s="66"/>
      <c r="AL256" s="28"/>
      <c r="AM256" s="28"/>
      <c r="AN256" s="67"/>
      <c r="AO256" s="68"/>
      <c r="AP256" s="67"/>
      <c r="AQ256" s="68"/>
      <c r="AR256" s="68"/>
      <c r="AS256" s="68"/>
      <c r="AT256" s="66"/>
      <c r="AU256" s="69"/>
      <c r="AV256" s="68"/>
      <c r="AW256" s="68"/>
      <c r="AX256" s="16"/>
      <c r="AY256" s="16"/>
      <c r="AZ256" s="16"/>
      <c r="BA256" s="16"/>
      <c r="BB256" s="16"/>
      <c r="BC256" s="16"/>
      <c r="BD256" s="16"/>
      <c r="BE256" s="16"/>
      <c r="BF256" s="14"/>
      <c r="BG256" s="11"/>
      <c r="BH256" s="11"/>
    </row>
    <row r="257" spans="1:60" ht="30" customHeight="1" x14ac:dyDescent="0.75">
      <c r="A257" s="25" t="s">
        <v>450</v>
      </c>
      <c r="B257" s="52"/>
      <c r="C257" s="53" t="s">
        <v>451</v>
      </c>
      <c r="D257" s="9"/>
      <c r="E257" s="6" t="s">
        <v>886</v>
      </c>
      <c r="F257" s="30" t="s">
        <v>35</v>
      </c>
      <c r="G257" s="49"/>
      <c r="H257" s="50"/>
      <c r="I257" s="215">
        <f t="shared" si="38"/>
        <v>0</v>
      </c>
      <c r="J257" s="232"/>
      <c r="K257" s="215">
        <f t="shared" si="39"/>
        <v>0</v>
      </c>
      <c r="L257" s="215"/>
      <c r="M257" s="215">
        <f t="shared" si="40"/>
        <v>0</v>
      </c>
      <c r="N257" s="215"/>
      <c r="O257" s="215">
        <f t="shared" si="41"/>
        <v>0</v>
      </c>
      <c r="P257" s="215"/>
      <c r="Q257" s="215">
        <f t="shared" si="42"/>
        <v>0</v>
      </c>
      <c r="R257" s="215"/>
      <c r="S257" s="51"/>
      <c r="T257" s="215">
        <f t="shared" si="43"/>
        <v>0</v>
      </c>
      <c r="U257" s="215">
        <f t="shared" si="44"/>
        <v>0</v>
      </c>
      <c r="V257" s="215">
        <f t="shared" si="45"/>
        <v>0</v>
      </c>
      <c r="W257" s="215">
        <f t="shared" si="46"/>
        <v>0</v>
      </c>
      <c r="X257" s="15"/>
      <c r="Y257" s="64" t="s">
        <v>450</v>
      </c>
      <c r="Z257" s="62"/>
      <c r="AA257" s="63" t="s">
        <v>451</v>
      </c>
      <c r="AB257" s="64"/>
      <c r="AC257" s="166" t="s">
        <v>886</v>
      </c>
      <c r="AD257" s="167" t="s">
        <v>35</v>
      </c>
      <c r="AF257" s="9" t="s">
        <v>450</v>
      </c>
      <c r="AG257" s="10" t="s">
        <v>452</v>
      </c>
      <c r="AH257" s="9"/>
      <c r="AI257" s="6" t="s">
        <v>886</v>
      </c>
      <c r="AJ257" s="32" t="s">
        <v>35</v>
      </c>
      <c r="AK257" s="14"/>
      <c r="AL257" s="28"/>
      <c r="AM257" s="28"/>
      <c r="AN257" s="33"/>
      <c r="AO257" s="11"/>
      <c r="AP257" s="67"/>
      <c r="AQ257" s="68"/>
      <c r="AR257" s="68"/>
      <c r="AS257" s="68"/>
      <c r="AT257" s="14"/>
      <c r="AU257" s="28"/>
      <c r="AV257" s="11"/>
      <c r="AW257" s="11"/>
      <c r="AX257" s="16"/>
      <c r="AY257" s="16"/>
      <c r="AZ257" s="16"/>
      <c r="BA257" s="16"/>
      <c r="BB257" s="16"/>
      <c r="BC257" s="16"/>
      <c r="BD257" s="16"/>
      <c r="BE257" s="16"/>
      <c r="BF257" s="14"/>
      <c r="BG257" s="11"/>
      <c r="BH257" s="11"/>
    </row>
    <row r="258" spans="1:60" ht="30" customHeight="1" x14ac:dyDescent="0.75">
      <c r="A258" s="25" t="s">
        <v>453</v>
      </c>
      <c r="B258" s="52"/>
      <c r="C258" s="53" t="s">
        <v>454</v>
      </c>
      <c r="D258" s="9"/>
      <c r="E258" s="6" t="s">
        <v>886</v>
      </c>
      <c r="F258" s="30" t="s">
        <v>35</v>
      </c>
      <c r="G258" s="49"/>
      <c r="H258" s="50"/>
      <c r="I258" s="215">
        <f t="shared" si="38"/>
        <v>0</v>
      </c>
      <c r="J258" s="232"/>
      <c r="K258" s="215">
        <f t="shared" si="39"/>
        <v>0</v>
      </c>
      <c r="L258" s="215"/>
      <c r="M258" s="215">
        <f t="shared" si="40"/>
        <v>0</v>
      </c>
      <c r="N258" s="215"/>
      <c r="O258" s="215">
        <f t="shared" si="41"/>
        <v>0</v>
      </c>
      <c r="P258" s="215"/>
      <c r="Q258" s="215">
        <f t="shared" si="42"/>
        <v>0</v>
      </c>
      <c r="R258" s="215"/>
      <c r="S258" s="51"/>
      <c r="T258" s="215">
        <f t="shared" si="43"/>
        <v>0</v>
      </c>
      <c r="U258" s="215">
        <f t="shared" si="44"/>
        <v>0</v>
      </c>
      <c r="V258" s="215">
        <f t="shared" si="45"/>
        <v>0</v>
      </c>
      <c r="W258" s="215">
        <f t="shared" si="46"/>
        <v>0</v>
      </c>
      <c r="X258" s="15"/>
      <c r="Y258" s="64" t="s">
        <v>453</v>
      </c>
      <c r="Z258" s="62"/>
      <c r="AA258" s="63" t="s">
        <v>454</v>
      </c>
      <c r="AB258" s="64"/>
      <c r="AC258" s="166" t="s">
        <v>886</v>
      </c>
      <c r="AD258" s="167" t="s">
        <v>35</v>
      </c>
      <c r="AF258" s="9" t="s">
        <v>453</v>
      </c>
      <c r="AG258" s="10" t="s">
        <v>455</v>
      </c>
      <c r="AH258" s="9"/>
      <c r="AI258" s="6" t="s">
        <v>886</v>
      </c>
      <c r="AJ258" s="32" t="s">
        <v>35</v>
      </c>
      <c r="AK258" s="14"/>
      <c r="AL258" s="28"/>
      <c r="AM258" s="28"/>
      <c r="AN258" s="33"/>
      <c r="AO258" s="11"/>
      <c r="AP258" s="67"/>
      <c r="AQ258" s="68"/>
      <c r="AR258" s="68"/>
      <c r="AS258" s="68"/>
      <c r="AT258" s="14"/>
      <c r="AU258" s="28"/>
      <c r="AV258" s="11"/>
      <c r="AW258" s="11"/>
      <c r="AX258" s="16"/>
      <c r="AY258" s="16"/>
      <c r="AZ258" s="16"/>
      <c r="BA258" s="16"/>
      <c r="BB258" s="16"/>
      <c r="BC258" s="16"/>
      <c r="BD258" s="16"/>
      <c r="BE258" s="16"/>
      <c r="BF258" s="14"/>
      <c r="BG258" s="11"/>
      <c r="BH258" s="11"/>
    </row>
    <row r="259" spans="1:60" ht="30" customHeight="1" x14ac:dyDescent="0.75">
      <c r="A259" s="25" t="s">
        <v>456</v>
      </c>
      <c r="B259" s="52"/>
      <c r="C259" s="53" t="s">
        <v>457</v>
      </c>
      <c r="D259" s="9"/>
      <c r="E259" s="6" t="s">
        <v>886</v>
      </c>
      <c r="F259" s="30" t="s">
        <v>35</v>
      </c>
      <c r="G259" s="49"/>
      <c r="H259" s="50"/>
      <c r="I259" s="215">
        <f t="shared" si="38"/>
        <v>0</v>
      </c>
      <c r="J259" s="232"/>
      <c r="K259" s="215">
        <f t="shared" si="39"/>
        <v>0</v>
      </c>
      <c r="L259" s="215"/>
      <c r="M259" s="215">
        <f t="shared" si="40"/>
        <v>0</v>
      </c>
      <c r="N259" s="215"/>
      <c r="O259" s="215">
        <f t="shared" si="41"/>
        <v>0</v>
      </c>
      <c r="P259" s="215"/>
      <c r="Q259" s="215">
        <f t="shared" si="42"/>
        <v>0</v>
      </c>
      <c r="R259" s="215"/>
      <c r="S259" s="51"/>
      <c r="T259" s="215">
        <f t="shared" si="43"/>
        <v>0</v>
      </c>
      <c r="U259" s="215">
        <f t="shared" si="44"/>
        <v>0</v>
      </c>
      <c r="V259" s="215">
        <f t="shared" si="45"/>
        <v>0</v>
      </c>
      <c r="W259" s="215">
        <f t="shared" si="46"/>
        <v>0</v>
      </c>
      <c r="X259" s="15"/>
      <c r="Y259" s="64" t="s">
        <v>456</v>
      </c>
      <c r="Z259" s="62"/>
      <c r="AA259" s="63" t="s">
        <v>457</v>
      </c>
      <c r="AB259" s="64"/>
      <c r="AC259" s="166" t="s">
        <v>886</v>
      </c>
      <c r="AD259" s="167" t="s">
        <v>35</v>
      </c>
      <c r="AF259" s="9" t="s">
        <v>456</v>
      </c>
      <c r="AG259" s="10" t="s">
        <v>458</v>
      </c>
      <c r="AH259" s="9"/>
      <c r="AI259" s="6" t="s">
        <v>886</v>
      </c>
      <c r="AJ259" s="32" t="s">
        <v>35</v>
      </c>
      <c r="AK259" s="14"/>
      <c r="AL259" s="28"/>
      <c r="AM259" s="28"/>
      <c r="AN259" s="33"/>
      <c r="AO259" s="11"/>
      <c r="AP259" s="67"/>
      <c r="AQ259" s="68"/>
      <c r="AR259" s="68"/>
      <c r="AS259" s="68"/>
      <c r="AT259" s="14"/>
      <c r="AU259" s="28"/>
      <c r="AV259" s="11"/>
      <c r="AW259" s="11"/>
      <c r="AX259" s="16"/>
      <c r="AY259" s="16"/>
      <c r="AZ259" s="16"/>
      <c r="BA259" s="16"/>
      <c r="BB259" s="16"/>
      <c r="BC259" s="16"/>
      <c r="BD259" s="16"/>
      <c r="BE259" s="16"/>
      <c r="BF259" s="14"/>
      <c r="BG259" s="11"/>
      <c r="BH259" s="11"/>
    </row>
    <row r="260" spans="1:60" ht="30" customHeight="1" thickBot="1" x14ac:dyDescent="0.9">
      <c r="A260" s="25" t="s">
        <v>459</v>
      </c>
      <c r="B260" s="52"/>
      <c r="C260" s="53" t="s">
        <v>460</v>
      </c>
      <c r="D260" s="9"/>
      <c r="E260" s="6" t="s">
        <v>886</v>
      </c>
      <c r="F260" s="30" t="s">
        <v>35</v>
      </c>
      <c r="G260" s="49"/>
      <c r="H260" s="50"/>
      <c r="I260" s="215">
        <f t="shared" si="38"/>
        <v>0</v>
      </c>
      <c r="J260" s="232"/>
      <c r="K260" s="215">
        <f t="shared" si="39"/>
        <v>0</v>
      </c>
      <c r="L260" s="215"/>
      <c r="M260" s="215">
        <f t="shared" si="40"/>
        <v>0</v>
      </c>
      <c r="N260" s="215"/>
      <c r="O260" s="215">
        <f t="shared" si="41"/>
        <v>0</v>
      </c>
      <c r="P260" s="215"/>
      <c r="Q260" s="215">
        <f t="shared" si="42"/>
        <v>0</v>
      </c>
      <c r="R260" s="215"/>
      <c r="S260" s="51"/>
      <c r="T260" s="215">
        <f t="shared" si="43"/>
        <v>0</v>
      </c>
      <c r="U260" s="215">
        <f t="shared" si="44"/>
        <v>0</v>
      </c>
      <c r="V260" s="215">
        <f t="shared" si="45"/>
        <v>0</v>
      </c>
      <c r="W260" s="215">
        <f t="shared" si="46"/>
        <v>0</v>
      </c>
      <c r="X260" s="15"/>
      <c r="Y260" s="64" t="s">
        <v>459</v>
      </c>
      <c r="Z260" s="62"/>
      <c r="AA260" s="63" t="s">
        <v>460</v>
      </c>
      <c r="AB260" s="64"/>
      <c r="AC260" s="166" t="s">
        <v>886</v>
      </c>
      <c r="AD260" s="167" t="s">
        <v>35</v>
      </c>
      <c r="AF260" s="9" t="s">
        <v>459</v>
      </c>
      <c r="AG260" s="10" t="s">
        <v>461</v>
      </c>
      <c r="AH260" s="9"/>
      <c r="AI260" s="6" t="s">
        <v>886</v>
      </c>
      <c r="AJ260" s="32" t="s">
        <v>35</v>
      </c>
      <c r="AK260" s="14"/>
      <c r="AL260" s="28"/>
      <c r="AM260" s="28"/>
      <c r="AN260" s="33"/>
      <c r="AO260" s="11"/>
      <c r="AP260" s="67"/>
      <c r="AQ260" s="68"/>
      <c r="AR260" s="68"/>
      <c r="AS260" s="68"/>
      <c r="AT260" s="14"/>
      <c r="AU260" s="28"/>
      <c r="AV260" s="11"/>
      <c r="AW260" s="11"/>
      <c r="AX260" s="16"/>
      <c r="AY260" s="16"/>
      <c r="AZ260" s="16"/>
      <c r="BA260" s="16"/>
      <c r="BB260" s="16"/>
      <c r="BC260" s="16"/>
      <c r="BD260" s="16"/>
      <c r="BE260" s="16"/>
      <c r="BF260" s="14"/>
      <c r="BG260" s="11"/>
      <c r="BH260" s="11"/>
    </row>
    <row r="261" spans="1:60" ht="30" customHeight="1" thickBot="1" x14ac:dyDescent="0.9">
      <c r="A261" s="736" t="s">
        <v>1030</v>
      </c>
      <c r="B261" s="737"/>
      <c r="C261" s="738"/>
      <c r="D261" s="349"/>
      <c r="E261" s="350"/>
      <c r="F261" s="350"/>
      <c r="G261" s="351"/>
      <c r="H261" s="351"/>
      <c r="I261" s="55">
        <f>SUM(I9:I260)</f>
        <v>0</v>
      </c>
      <c r="J261" s="351"/>
      <c r="K261" s="55">
        <f>SUM(K9:K260)</f>
        <v>0</v>
      </c>
      <c r="L261" s="351"/>
      <c r="M261" s="55">
        <f>SUM(M9:M260)</f>
        <v>0</v>
      </c>
      <c r="N261" s="351"/>
      <c r="O261" s="56"/>
      <c r="P261" s="351"/>
      <c r="Q261" s="55">
        <f>SUM(Q9:Q260)</f>
        <v>0</v>
      </c>
      <c r="R261" s="351"/>
      <c r="S261" s="727"/>
      <c r="T261" s="55">
        <f>SUM(T9:T260)</f>
        <v>0</v>
      </c>
      <c r="U261" s="55">
        <f>SUM(U9:U260)</f>
        <v>0</v>
      </c>
      <c r="V261" s="55">
        <f>SUM(V9:V260)</f>
        <v>0</v>
      </c>
      <c r="W261" s="57">
        <f>SUM(W9:W260)</f>
        <v>0</v>
      </c>
      <c r="Y261" s="46" t="s">
        <v>532</v>
      </c>
      <c r="AF261" s="46" t="s">
        <v>532</v>
      </c>
      <c r="AJ261" s="13" t="s">
        <v>533</v>
      </c>
      <c r="AK261" s="202">
        <f>SUM(AK15:AK49)</f>
        <v>1545691.3469713295</v>
      </c>
    </row>
    <row r="263" spans="1:60" ht="15.65" hidden="1" customHeight="1" thickBot="1" x14ac:dyDescent="0.9">
      <c r="P263" s="13" t="s">
        <v>533</v>
      </c>
      <c r="Q263" s="352">
        <f>SUM(Q15:Q49)</f>
        <v>0</v>
      </c>
      <c r="T263" s="352">
        <f>SUM(T15:T49)</f>
        <v>0</v>
      </c>
      <c r="AJ263" s="13" t="s">
        <v>465</v>
      </c>
      <c r="AK263" s="221">
        <f>SUMPRODUCT(AK51:AK255,AJ51:AJ255)</f>
        <v>388077.75</v>
      </c>
    </row>
    <row r="264" spans="1:60" ht="15.65" hidden="1" customHeight="1" x14ac:dyDescent="0.75">
      <c r="Q264" s="221">
        <v>1530498.7645506458</v>
      </c>
      <c r="R264" s="221"/>
      <c r="S264" s="728"/>
      <c r="T264" s="221">
        <v>596100.22351870558</v>
      </c>
    </row>
    <row r="265" spans="1:60" ht="15.65" hidden="1" customHeight="1" x14ac:dyDescent="0.75">
      <c r="Q265" s="353">
        <f>Q264+T264-Q266</f>
        <v>1987000.7450623512</v>
      </c>
    </row>
    <row r="266" spans="1:60" ht="15.65" hidden="1" customHeight="1" x14ac:dyDescent="0.75">
      <c r="P266" s="13" t="s">
        <v>534</v>
      </c>
      <c r="Q266" s="221">
        <v>139598.24300700001</v>
      </c>
      <c r="R266" s="13" t="s">
        <v>535</v>
      </c>
    </row>
    <row r="267" spans="1:60" ht="15.65" hidden="1" customHeight="1" x14ac:dyDescent="0.75"/>
    <row r="268" spans="1:60" ht="15.65" hidden="1" customHeight="1" x14ac:dyDescent="0.75">
      <c r="P268" s="13" t="s">
        <v>536</v>
      </c>
      <c r="Q268" s="352">
        <f>SUM(Q51:Q255)</f>
        <v>0</v>
      </c>
      <c r="T268" s="352">
        <f>SUM(T51:T255)</f>
        <v>0</v>
      </c>
    </row>
    <row r="269" spans="1:60" ht="15.65" hidden="1" customHeight="1" x14ac:dyDescent="0.75">
      <c r="Q269" s="221">
        <v>342989.02499999991</v>
      </c>
      <c r="R269" s="221">
        <f>AK263*0.7</f>
        <v>271654.42499999999</v>
      </c>
      <c r="S269" s="728"/>
      <c r="T269" s="221">
        <v>148396.72500000012</v>
      </c>
    </row>
    <row r="270" spans="1:60" ht="15.65" hidden="1" customHeight="1" x14ac:dyDescent="0.75">
      <c r="Q270" s="221">
        <f>Q269+T269</f>
        <v>491385.75</v>
      </c>
      <c r="R270" s="221"/>
      <c r="S270" s="728"/>
      <c r="T270" s="221"/>
    </row>
    <row r="271" spans="1:60" ht="15.65" hidden="1" customHeight="1" x14ac:dyDescent="0.75">
      <c r="Q271" s="354"/>
      <c r="R271" s="354"/>
      <c r="S271" s="729"/>
    </row>
    <row r="272" spans="1:60" ht="15.65" hidden="1" customHeight="1" x14ac:dyDescent="0.75"/>
    <row r="273" spans="17:17" ht="15.65" hidden="1" customHeight="1" x14ac:dyDescent="0.75">
      <c r="Q273" s="355"/>
    </row>
  </sheetData>
  <mergeCells count="24">
    <mergeCell ref="U3:W5"/>
    <mergeCell ref="A4:A7"/>
    <mergeCell ref="B4:C5"/>
    <mergeCell ref="D4:D7"/>
    <mergeCell ref="E4:E7"/>
    <mergeCell ref="A3:F3"/>
    <mergeCell ref="G3:I3"/>
    <mergeCell ref="J3:K3"/>
    <mergeCell ref="L3:O3"/>
    <mergeCell ref="T4:T5"/>
    <mergeCell ref="J5:K5"/>
    <mergeCell ref="F4:F6"/>
    <mergeCell ref="G4:H4"/>
    <mergeCell ref="I4:I5"/>
    <mergeCell ref="L4:L5"/>
    <mergeCell ref="S4:S7"/>
    <mergeCell ref="A261:C261"/>
    <mergeCell ref="Q4:Q5"/>
    <mergeCell ref="R4:R5"/>
    <mergeCell ref="M4:M5"/>
    <mergeCell ref="N4:N5"/>
    <mergeCell ref="B6:C7"/>
    <mergeCell ref="O4:O5"/>
    <mergeCell ref="P4:P5"/>
  </mergeCells>
  <phoneticPr fontId="15" type="noConversion"/>
  <printOptions horizontalCentered="1"/>
  <pageMargins left="0" right="0" top="0.39370078740157483" bottom="0.39370078740157483" header="0.31496062992125984" footer="0.15748031496062992"/>
  <pageSetup paperSize="8" scale="55" fitToHeight="7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25DC3-99D4-4B2F-B9B1-0DE79A9607DD}">
  <sheetPr>
    <tabColor theme="9"/>
  </sheetPr>
  <dimension ref="A2:BR291"/>
  <sheetViews>
    <sheetView showZeros="0" zoomScale="76" workbookViewId="0">
      <selection activeCell="A26" sqref="A26:XFD26"/>
    </sheetView>
  </sheetViews>
  <sheetFormatPr baseColWidth="10" defaultColWidth="9.1796875" defaultRowHeight="16" x14ac:dyDescent="0.75"/>
  <cols>
    <col min="1" max="1" width="8.81640625" style="13" customWidth="1"/>
    <col min="2" max="2" width="3.1796875" style="13" customWidth="1"/>
    <col min="3" max="3" width="48.453125" style="13" customWidth="1"/>
    <col min="4" max="4" width="41.36328125" style="13" bestFit="1" customWidth="1"/>
    <col min="5" max="5" width="7.81640625" style="13" customWidth="1"/>
    <col min="6" max="6" width="7.1796875" style="13" customWidth="1"/>
    <col min="7" max="9" width="15.81640625" style="13" customWidth="1"/>
    <col min="10" max="10" width="20.1796875" style="13" customWidth="1"/>
    <col min="11" max="11" width="20.54296875" style="13" customWidth="1"/>
    <col min="12" max="13" width="15.81640625" style="13" customWidth="1"/>
    <col min="14" max="15" width="18.81640625" style="13" customWidth="1"/>
    <col min="16" max="17" width="15.81640625" style="13" customWidth="1"/>
    <col min="18" max="19" width="18.54296875" style="13" customWidth="1"/>
    <col min="20" max="20" width="16.453125" style="13" customWidth="1"/>
    <col min="21" max="22" width="20" style="13" customWidth="1"/>
    <col min="23" max="23" width="6.1796875" style="13" customWidth="1"/>
    <col min="24" max="24" width="8.54296875" style="13" hidden="1" customWidth="1"/>
    <col min="25" max="25" width="6" style="13" hidden="1" customWidth="1"/>
    <col min="26" max="26" width="50.1796875" style="13" hidden="1" customWidth="1"/>
    <col min="27" max="27" width="6.54296875" style="13" hidden="1" customWidth="1"/>
    <col min="28" max="28" width="8.81640625" style="13" hidden="1" customWidth="1"/>
    <col min="29" max="29" width="6.1796875" style="13" hidden="1" customWidth="1"/>
    <col min="30" max="30" width="9.1796875" style="13" hidden="1" customWidth="1"/>
    <col min="31" max="31" width="8.81640625" style="13" hidden="1" customWidth="1"/>
    <col min="32" max="32" width="48.453125" style="13" hidden="1" customWidth="1"/>
    <col min="33" max="34" width="7.81640625" style="13" hidden="1" customWidth="1"/>
    <col min="35" max="35" width="7.1796875" style="13" hidden="1" customWidth="1"/>
    <col min="36" max="38" width="15.81640625" style="13" hidden="1" customWidth="1"/>
    <col min="39" max="39" width="22.81640625" style="13" hidden="1" customWidth="1"/>
    <col min="40" max="40" width="20.54296875" style="13" hidden="1" customWidth="1"/>
    <col min="41" max="42" width="15.81640625" style="13" hidden="1" customWidth="1"/>
    <col min="43" max="44" width="18.81640625" style="13" hidden="1" customWidth="1"/>
    <col min="45" max="46" width="15.81640625" style="13" hidden="1" customWidth="1"/>
    <col min="47" max="48" width="18.54296875" style="13" hidden="1" customWidth="1"/>
    <col min="49" max="56" width="9.1796875" style="13" hidden="1" customWidth="1"/>
    <col min="57" max="57" width="16.453125" style="13" hidden="1" customWidth="1"/>
    <col min="58" max="59" width="20" style="13" hidden="1" customWidth="1"/>
    <col min="60" max="66" width="9.1796875" style="13" hidden="1" customWidth="1"/>
    <col min="67" max="16384" width="9.1796875" style="13"/>
  </cols>
  <sheetData>
    <row r="2" spans="1:70" ht="16.75" thickBot="1" x14ac:dyDescent="0.9"/>
    <row r="3" spans="1:70" ht="88.5" customHeight="1" x14ac:dyDescent="0.75">
      <c r="A3" s="764" t="s">
        <v>976</v>
      </c>
      <c r="B3" s="765"/>
      <c r="C3" s="765"/>
      <c r="D3" s="765"/>
      <c r="E3" s="765"/>
      <c r="F3" s="766"/>
      <c r="G3" s="764" t="s">
        <v>568</v>
      </c>
      <c r="H3" s="765"/>
      <c r="I3" s="766"/>
      <c r="J3" s="764" t="s">
        <v>567</v>
      </c>
      <c r="K3" s="766"/>
      <c r="L3" s="764" t="s">
        <v>566</v>
      </c>
      <c r="M3" s="765"/>
      <c r="N3" s="765"/>
      <c r="O3" s="766"/>
      <c r="P3" s="764" t="s">
        <v>565</v>
      </c>
      <c r="Q3" s="765"/>
      <c r="R3" s="765"/>
      <c r="S3" s="766"/>
      <c r="T3" s="749" t="s">
        <v>558</v>
      </c>
      <c r="U3" s="750"/>
      <c r="V3" s="751"/>
      <c r="W3" s="162"/>
      <c r="X3" s="162"/>
      <c r="Y3" s="162"/>
      <c r="Z3" s="162"/>
      <c r="AA3" s="162"/>
      <c r="AB3" s="162"/>
      <c r="AC3" s="162"/>
      <c r="AE3" s="776" t="s">
        <v>977</v>
      </c>
      <c r="AF3" s="777"/>
      <c r="AG3" s="777"/>
      <c r="AH3" s="777"/>
      <c r="AI3" s="778"/>
      <c r="AJ3" s="772" t="s">
        <v>466</v>
      </c>
      <c r="AK3" s="773"/>
      <c r="AL3" s="774"/>
      <c r="AM3" s="772" t="s">
        <v>467</v>
      </c>
      <c r="AN3" s="774"/>
      <c r="AO3" s="772" t="s">
        <v>1</v>
      </c>
      <c r="AP3" s="773"/>
      <c r="AQ3" s="773"/>
      <c r="AR3" s="774"/>
      <c r="AS3" s="772" t="s">
        <v>2</v>
      </c>
      <c r="AT3" s="773"/>
      <c r="AU3" s="773"/>
      <c r="AV3" s="774"/>
      <c r="BE3" s="772" t="s">
        <v>0</v>
      </c>
      <c r="BF3" s="773"/>
      <c r="BG3" s="774"/>
    </row>
    <row r="4" spans="1:70" ht="20.149999999999999" customHeight="1" x14ac:dyDescent="0.75">
      <c r="A4" s="747" t="s">
        <v>3</v>
      </c>
      <c r="B4" s="759" t="s">
        <v>4</v>
      </c>
      <c r="C4" s="760"/>
      <c r="D4" s="739" t="s">
        <v>560</v>
      </c>
      <c r="E4" s="739" t="s">
        <v>9</v>
      </c>
      <c r="F4" s="745" t="s">
        <v>1005</v>
      </c>
      <c r="G4" s="770" t="s">
        <v>5</v>
      </c>
      <c r="H4" s="771"/>
      <c r="I4" s="745" t="s">
        <v>6</v>
      </c>
      <c r="J4" s="337" t="s">
        <v>5</v>
      </c>
      <c r="K4" s="338" t="s">
        <v>6</v>
      </c>
      <c r="L4" s="747" t="s">
        <v>5</v>
      </c>
      <c r="M4" s="739" t="s">
        <v>6</v>
      </c>
      <c r="N4" s="739" t="s">
        <v>5</v>
      </c>
      <c r="O4" s="745" t="s">
        <v>6</v>
      </c>
      <c r="P4" s="747" t="s">
        <v>5</v>
      </c>
      <c r="Q4" s="739" t="s">
        <v>6</v>
      </c>
      <c r="R4" s="739" t="s">
        <v>5</v>
      </c>
      <c r="S4" s="745" t="s">
        <v>6</v>
      </c>
      <c r="T4" s="752"/>
      <c r="U4" s="753"/>
      <c r="V4" s="754"/>
      <c r="W4" s="162"/>
      <c r="X4" s="162"/>
      <c r="Y4" s="162"/>
      <c r="Z4" s="162"/>
      <c r="AA4" s="162"/>
      <c r="AB4" s="162"/>
      <c r="AC4" s="162"/>
      <c r="AE4" s="2" t="s">
        <v>3</v>
      </c>
      <c r="AF4" s="276"/>
      <c r="AG4" s="17"/>
      <c r="AH4" s="17"/>
      <c r="AI4" s="17"/>
      <c r="AJ4" s="775" t="s">
        <v>7</v>
      </c>
      <c r="AK4" s="771"/>
      <c r="AL4" s="2" t="s">
        <v>6</v>
      </c>
      <c r="AM4" s="2" t="s">
        <v>7</v>
      </c>
      <c r="AN4" s="2" t="s">
        <v>6</v>
      </c>
      <c r="AO4" s="3" t="s">
        <v>7</v>
      </c>
      <c r="AP4" s="3" t="s">
        <v>6</v>
      </c>
      <c r="AQ4" s="3" t="s">
        <v>7</v>
      </c>
      <c r="AR4" s="3" t="s">
        <v>6</v>
      </c>
      <c r="AS4" s="3" t="s">
        <v>7</v>
      </c>
      <c r="AT4" s="3" t="s">
        <v>6</v>
      </c>
      <c r="AU4" s="3" t="s">
        <v>7</v>
      </c>
      <c r="AV4" s="3" t="s">
        <v>6</v>
      </c>
      <c r="BE4" s="772" t="s">
        <v>8</v>
      </c>
      <c r="BF4" s="773"/>
      <c r="BG4" s="774"/>
    </row>
    <row r="5" spans="1:70" ht="20.149999999999999" customHeight="1" x14ac:dyDescent="0.75">
      <c r="A5" s="758"/>
      <c r="B5" s="761"/>
      <c r="C5" s="762"/>
      <c r="D5" s="763"/>
      <c r="E5" s="763"/>
      <c r="F5" s="769"/>
      <c r="G5" s="271" t="s">
        <v>10</v>
      </c>
      <c r="H5" s="272" t="s">
        <v>11</v>
      </c>
      <c r="I5" s="746"/>
      <c r="J5" s="767" t="s">
        <v>12</v>
      </c>
      <c r="K5" s="768"/>
      <c r="L5" s="748"/>
      <c r="M5" s="740"/>
      <c r="N5" s="740"/>
      <c r="O5" s="746"/>
      <c r="P5" s="748"/>
      <c r="Q5" s="740"/>
      <c r="R5" s="740"/>
      <c r="S5" s="746"/>
      <c r="T5" s="755"/>
      <c r="U5" s="756"/>
      <c r="V5" s="757"/>
      <c r="W5" s="18"/>
      <c r="X5" s="18"/>
      <c r="Y5" s="18"/>
      <c r="Z5" s="18"/>
      <c r="AA5" s="18"/>
      <c r="AB5" s="18"/>
      <c r="AC5" s="18"/>
      <c r="AE5" s="3"/>
      <c r="AF5" s="19" t="s">
        <v>468</v>
      </c>
      <c r="AG5" s="3" t="s">
        <v>561</v>
      </c>
      <c r="AH5" s="3" t="s">
        <v>13</v>
      </c>
      <c r="AI5" s="3" t="s">
        <v>14</v>
      </c>
      <c r="AJ5" s="273" t="s">
        <v>10</v>
      </c>
      <c r="AK5" s="272" t="s">
        <v>11</v>
      </c>
      <c r="AL5" s="273"/>
      <c r="AM5" s="772" t="s">
        <v>15</v>
      </c>
      <c r="AN5" s="774"/>
      <c r="AO5" s="772"/>
      <c r="AP5" s="773"/>
      <c r="AQ5" s="773"/>
      <c r="AR5" s="774"/>
      <c r="AS5" s="772"/>
      <c r="AT5" s="774"/>
      <c r="AU5" s="277"/>
      <c r="AV5" s="276"/>
      <c r="AW5" s="41"/>
      <c r="AX5" s="41"/>
      <c r="AY5" s="41"/>
      <c r="AZ5" s="41"/>
      <c r="BA5" s="41"/>
      <c r="BB5" s="41"/>
      <c r="BC5" s="41"/>
      <c r="BD5" s="41"/>
      <c r="BE5" s="4"/>
      <c r="BF5" s="5"/>
      <c r="BG5" s="4"/>
    </row>
    <row r="6" spans="1:70" ht="32.25" customHeight="1" x14ac:dyDescent="0.75">
      <c r="A6" s="758"/>
      <c r="B6" s="741" t="s">
        <v>631</v>
      </c>
      <c r="C6" s="742"/>
      <c r="D6" s="763"/>
      <c r="E6" s="763"/>
      <c r="F6" s="746"/>
      <c r="G6" s="20" t="s">
        <v>562</v>
      </c>
      <c r="H6" s="7" t="s">
        <v>569</v>
      </c>
      <c r="I6" s="21" t="s">
        <v>569</v>
      </c>
      <c r="J6" s="20" t="s">
        <v>559</v>
      </c>
      <c r="K6" s="21" t="s">
        <v>559</v>
      </c>
      <c r="L6" s="20" t="s">
        <v>569</v>
      </c>
      <c r="M6" s="7" t="s">
        <v>569</v>
      </c>
      <c r="N6" s="7" t="s">
        <v>559</v>
      </c>
      <c r="O6" s="21" t="s">
        <v>559</v>
      </c>
      <c r="P6" s="20" t="s">
        <v>569</v>
      </c>
      <c r="Q6" s="7" t="s">
        <v>569</v>
      </c>
      <c r="R6" s="7" t="s">
        <v>559</v>
      </c>
      <c r="S6" s="21" t="s">
        <v>559</v>
      </c>
      <c r="T6" s="20" t="s">
        <v>569</v>
      </c>
      <c r="U6" s="7" t="s">
        <v>559</v>
      </c>
      <c r="V6" s="21" t="s">
        <v>559</v>
      </c>
      <c r="W6" s="18"/>
      <c r="X6" s="18"/>
      <c r="Y6" s="18"/>
      <c r="Z6" s="18"/>
      <c r="AA6" s="18"/>
      <c r="AB6" s="18"/>
      <c r="AC6" s="18"/>
      <c r="AE6" s="3"/>
      <c r="AF6" s="22"/>
      <c r="AG6" s="3"/>
      <c r="AH6" s="3"/>
      <c r="AI6" s="3"/>
      <c r="AJ6" s="7" t="s">
        <v>563</v>
      </c>
      <c r="AK6" s="7" t="s">
        <v>563</v>
      </c>
      <c r="AL6" s="7" t="s">
        <v>563</v>
      </c>
      <c r="AM6" s="7" t="s">
        <v>16</v>
      </c>
      <c r="AN6" s="7" t="s">
        <v>16</v>
      </c>
      <c r="AO6" s="7" t="s">
        <v>563</v>
      </c>
      <c r="AP6" s="7" t="s">
        <v>563</v>
      </c>
      <c r="AQ6" s="7" t="s">
        <v>16</v>
      </c>
      <c r="AR6" s="7" t="s">
        <v>16</v>
      </c>
      <c r="AS6" s="7" t="s">
        <v>562</v>
      </c>
      <c r="AT6" s="7" t="s">
        <v>562</v>
      </c>
      <c r="AU6" s="7" t="s">
        <v>16</v>
      </c>
      <c r="AV6" s="7" t="s">
        <v>16</v>
      </c>
      <c r="AW6" s="22" t="s">
        <v>564</v>
      </c>
      <c r="AX6" s="7" t="s">
        <v>16</v>
      </c>
      <c r="AY6" s="42"/>
      <c r="AZ6" s="42"/>
      <c r="BA6" s="42"/>
      <c r="BB6" s="42"/>
      <c r="BC6" s="42"/>
      <c r="BD6" s="42"/>
      <c r="BE6" s="7" t="s">
        <v>562</v>
      </c>
      <c r="BF6" s="7" t="s">
        <v>16</v>
      </c>
      <c r="BG6" s="7" t="s">
        <v>16</v>
      </c>
    </row>
    <row r="7" spans="1:70" ht="15.65" customHeight="1" x14ac:dyDescent="0.75">
      <c r="A7" s="748"/>
      <c r="B7" s="743"/>
      <c r="C7" s="744"/>
      <c r="D7" s="740"/>
      <c r="E7" s="740"/>
      <c r="F7" s="47">
        <v>1</v>
      </c>
      <c r="G7" s="48">
        <v>2</v>
      </c>
      <c r="H7" s="1">
        <v>3</v>
      </c>
      <c r="I7" s="47" t="s">
        <v>17</v>
      </c>
      <c r="J7" s="48" t="s">
        <v>18</v>
      </c>
      <c r="K7" s="47" t="s">
        <v>19</v>
      </c>
      <c r="L7" s="48">
        <v>7</v>
      </c>
      <c r="M7" s="1" t="s">
        <v>20</v>
      </c>
      <c r="N7" s="1">
        <v>9</v>
      </c>
      <c r="O7" s="47" t="s">
        <v>21</v>
      </c>
      <c r="P7" s="48">
        <v>11</v>
      </c>
      <c r="Q7" s="1" t="s">
        <v>22</v>
      </c>
      <c r="R7" s="1">
        <v>13</v>
      </c>
      <c r="S7" s="47" t="s">
        <v>23</v>
      </c>
      <c r="T7" s="48" t="s">
        <v>24</v>
      </c>
      <c r="U7" s="1" t="s">
        <v>25</v>
      </c>
      <c r="V7" s="47" t="s">
        <v>1072</v>
      </c>
      <c r="W7" s="23"/>
      <c r="X7" s="23"/>
      <c r="Y7" s="23"/>
      <c r="Z7" s="23"/>
      <c r="AA7" s="23"/>
      <c r="AB7" s="23"/>
      <c r="AC7" s="23"/>
      <c r="AE7" s="24"/>
      <c r="AF7" s="43"/>
      <c r="AG7" s="4"/>
      <c r="AH7" s="4"/>
      <c r="AI7" s="8">
        <v>1</v>
      </c>
      <c r="AJ7" s="8">
        <v>2</v>
      </c>
      <c r="AK7" s="8">
        <v>3</v>
      </c>
      <c r="AL7" s="8" t="s">
        <v>17</v>
      </c>
      <c r="AM7" s="8" t="s">
        <v>18</v>
      </c>
      <c r="AN7" s="8" t="s">
        <v>19</v>
      </c>
      <c r="AO7" s="8">
        <v>7</v>
      </c>
      <c r="AP7" s="8" t="s">
        <v>20</v>
      </c>
      <c r="AQ7" s="8">
        <v>9</v>
      </c>
      <c r="AR7" s="8" t="s">
        <v>21</v>
      </c>
      <c r="AS7" s="8">
        <v>11</v>
      </c>
      <c r="AT7" s="8" t="s">
        <v>22</v>
      </c>
      <c r="AU7" s="8">
        <v>13</v>
      </c>
      <c r="AV7" s="8" t="s">
        <v>23</v>
      </c>
      <c r="AW7" s="44"/>
      <c r="AX7" s="8"/>
      <c r="AY7" s="8"/>
      <c r="AZ7" s="8"/>
      <c r="BA7" s="8"/>
      <c r="BB7" s="8"/>
      <c r="BC7" s="8"/>
      <c r="BD7" s="45"/>
      <c r="BE7" s="8" t="s">
        <v>27</v>
      </c>
      <c r="BF7" s="8" t="s">
        <v>28</v>
      </c>
      <c r="BG7" s="8" t="s">
        <v>29</v>
      </c>
    </row>
    <row r="8" spans="1:70" ht="30" customHeight="1" x14ac:dyDescent="0.75">
      <c r="A8" s="339" t="s">
        <v>30</v>
      </c>
      <c r="B8" s="70" t="s">
        <v>31</v>
      </c>
      <c r="C8" s="274"/>
      <c r="D8" s="9"/>
      <c r="E8" s="6"/>
      <c r="F8" s="340"/>
      <c r="G8" s="58"/>
      <c r="H8" s="59"/>
      <c r="I8" s="60"/>
      <c r="J8" s="58"/>
      <c r="K8" s="60"/>
      <c r="L8" s="58"/>
      <c r="M8" s="59"/>
      <c r="N8" s="59"/>
      <c r="O8" s="60"/>
      <c r="P8" s="58"/>
      <c r="Q8" s="59"/>
      <c r="R8" s="59"/>
      <c r="S8" s="60"/>
      <c r="T8" s="58"/>
      <c r="U8" s="59"/>
      <c r="V8" s="60"/>
      <c r="W8" s="163"/>
      <c r="X8" s="153" t="s">
        <v>30</v>
      </c>
      <c r="Y8" s="164" t="s">
        <v>31</v>
      </c>
      <c r="Z8" s="165"/>
      <c r="AA8" s="64"/>
      <c r="AB8" s="166"/>
      <c r="AC8" s="64"/>
      <c r="AE8" s="155" t="s">
        <v>30</v>
      </c>
      <c r="AF8" s="70" t="s">
        <v>32</v>
      </c>
      <c r="AG8" s="9"/>
      <c r="AH8" s="6"/>
      <c r="AI8" s="9"/>
      <c r="AJ8" s="66"/>
      <c r="AK8" s="69"/>
      <c r="AL8" s="69"/>
      <c r="AM8" s="67"/>
      <c r="AN8" s="68"/>
      <c r="AO8" s="67"/>
      <c r="AP8" s="68"/>
      <c r="AQ8" s="68"/>
      <c r="AR8" s="68"/>
      <c r="AS8" s="66"/>
      <c r="AT8" s="69"/>
      <c r="AU8" s="68"/>
      <c r="AV8" s="68"/>
      <c r="AW8" s="16"/>
      <c r="AX8" s="16"/>
      <c r="AY8" s="16"/>
      <c r="AZ8" s="16"/>
      <c r="BA8" s="16"/>
      <c r="BB8" s="16"/>
      <c r="BC8" s="16"/>
      <c r="BD8" s="16"/>
      <c r="BE8" s="66"/>
      <c r="BF8" s="68"/>
      <c r="BG8" s="68"/>
    </row>
    <row r="9" spans="1:70" ht="30" customHeight="1" x14ac:dyDescent="0.7">
      <c r="A9" s="25" t="s">
        <v>33</v>
      </c>
      <c r="B9" s="52"/>
      <c r="C9" s="53" t="s">
        <v>644</v>
      </c>
      <c r="D9" s="9"/>
      <c r="E9" s="6" t="s">
        <v>886</v>
      </c>
      <c r="F9" s="30" t="s">
        <v>35</v>
      </c>
      <c r="G9" s="49"/>
      <c r="H9" s="50"/>
      <c r="I9" s="215">
        <f>F9*H9</f>
        <v>0</v>
      </c>
      <c r="J9" s="49"/>
      <c r="K9" s="215">
        <f>F9*J9</f>
        <v>0</v>
      </c>
      <c r="L9" s="51"/>
      <c r="M9" s="215">
        <f>F9*L9</f>
        <v>0</v>
      </c>
      <c r="N9" s="51"/>
      <c r="O9" s="215">
        <f>F9*N9</f>
        <v>0</v>
      </c>
      <c r="P9" s="51"/>
      <c r="Q9" s="215">
        <f>F9*P9</f>
        <v>0</v>
      </c>
      <c r="R9" s="51"/>
      <c r="S9" s="215">
        <f>F9*R9</f>
        <v>0</v>
      </c>
      <c r="T9" s="215">
        <f>I9+M9+Q9</f>
        <v>0</v>
      </c>
      <c r="U9" s="215">
        <f>+K9+O9+S9</f>
        <v>0</v>
      </c>
      <c r="V9" s="216">
        <f>+T9*652.69+U9</f>
        <v>0</v>
      </c>
      <c r="W9" s="15"/>
      <c r="X9" s="64" t="s">
        <v>33</v>
      </c>
      <c r="Y9" s="62"/>
      <c r="Z9" s="63" t="s">
        <v>34</v>
      </c>
      <c r="AA9" s="64"/>
      <c r="AB9" s="166" t="s">
        <v>886</v>
      </c>
      <c r="AC9" s="167" t="s">
        <v>35</v>
      </c>
      <c r="AE9" s="9" t="s">
        <v>33</v>
      </c>
      <c r="AF9" s="10" t="s">
        <v>36</v>
      </c>
      <c r="AG9" s="9"/>
      <c r="AH9" s="6" t="s">
        <v>886</v>
      </c>
      <c r="AI9" s="32" t="s">
        <v>35</v>
      </c>
      <c r="AJ9" s="14"/>
      <c r="AK9" s="28"/>
      <c r="AL9" s="28"/>
      <c r="AM9" s="33"/>
      <c r="AN9" s="11"/>
      <c r="AO9" s="67"/>
      <c r="AP9" s="68"/>
      <c r="AQ9" s="68"/>
      <c r="AR9" s="68"/>
      <c r="AS9" s="14"/>
      <c r="AT9" s="28"/>
      <c r="AU9" s="11"/>
      <c r="AV9" s="11"/>
      <c r="AW9" s="16"/>
      <c r="AX9" s="16"/>
      <c r="AY9" s="16"/>
      <c r="AZ9" s="16"/>
      <c r="BA9" s="16"/>
      <c r="BB9" s="16"/>
      <c r="BC9" s="16"/>
      <c r="BD9" s="16"/>
      <c r="BE9" s="14"/>
      <c r="BF9" s="11"/>
      <c r="BG9" s="11"/>
    </row>
    <row r="10" spans="1:70" ht="30" customHeight="1" x14ac:dyDescent="0.7">
      <c r="A10" s="25" t="s">
        <v>37</v>
      </c>
      <c r="B10" s="52"/>
      <c r="C10" s="53" t="s">
        <v>38</v>
      </c>
      <c r="D10" s="9"/>
      <c r="E10" s="6" t="s">
        <v>886</v>
      </c>
      <c r="F10" s="30" t="s">
        <v>35</v>
      </c>
      <c r="G10" s="49"/>
      <c r="H10" s="50"/>
      <c r="I10" s="215">
        <f t="shared" ref="I10:I70" si="0">F10*H10</f>
        <v>0</v>
      </c>
      <c r="J10" s="49"/>
      <c r="K10" s="215">
        <f t="shared" ref="K10:K75" si="1">F10*J10</f>
        <v>0</v>
      </c>
      <c r="L10" s="51"/>
      <c r="M10" s="215">
        <f t="shared" ref="M10:M75" si="2">F10*L10</f>
        <v>0</v>
      </c>
      <c r="N10" s="51"/>
      <c r="O10" s="215">
        <f t="shared" ref="O10:O75" si="3">F10*N10</f>
        <v>0</v>
      </c>
      <c r="P10" s="51"/>
      <c r="Q10" s="215">
        <f t="shared" ref="Q10:Q75" si="4">F10*P10</f>
        <v>0</v>
      </c>
      <c r="R10" s="51"/>
      <c r="S10" s="215">
        <f t="shared" ref="S10:S75" si="5">F10*R10</f>
        <v>0</v>
      </c>
      <c r="T10" s="215">
        <f t="shared" ref="T10:T75" si="6">I10+M10+Q10</f>
        <v>0</v>
      </c>
      <c r="U10" s="215">
        <f t="shared" ref="U10:U75" si="7">+K10+O10+S10</f>
        <v>0</v>
      </c>
      <c r="V10" s="216">
        <f t="shared" ref="V10:V75" si="8">+T10*652.69+U10</f>
        <v>0</v>
      </c>
      <c r="W10" s="15"/>
      <c r="X10" s="64" t="s">
        <v>37</v>
      </c>
      <c r="Y10" s="62"/>
      <c r="Z10" s="63" t="s">
        <v>38</v>
      </c>
      <c r="AA10" s="64"/>
      <c r="AB10" s="166" t="s">
        <v>886</v>
      </c>
      <c r="AC10" s="167" t="s">
        <v>35</v>
      </c>
      <c r="AE10" s="9" t="s">
        <v>37</v>
      </c>
      <c r="AF10" s="10" t="s">
        <v>39</v>
      </c>
      <c r="AG10" s="9"/>
      <c r="AH10" s="6" t="s">
        <v>886</v>
      </c>
      <c r="AI10" s="32" t="s">
        <v>35</v>
      </c>
      <c r="AJ10" s="14"/>
      <c r="AK10" s="28"/>
      <c r="AL10" s="28"/>
      <c r="AM10" s="33"/>
      <c r="AN10" s="11"/>
      <c r="AO10" s="67"/>
      <c r="AP10" s="68"/>
      <c r="AQ10" s="68"/>
      <c r="AR10" s="68"/>
      <c r="AS10" s="14"/>
      <c r="AT10" s="28"/>
      <c r="AU10" s="11"/>
      <c r="AV10" s="11"/>
      <c r="AW10" s="16"/>
      <c r="AX10" s="16"/>
      <c r="AY10" s="16"/>
      <c r="AZ10" s="16"/>
      <c r="BA10" s="16"/>
      <c r="BB10" s="16"/>
      <c r="BC10" s="16"/>
      <c r="BD10" s="16"/>
      <c r="BE10" s="14"/>
      <c r="BF10" s="11"/>
      <c r="BG10" s="11"/>
    </row>
    <row r="11" spans="1:70" ht="30" customHeight="1" x14ac:dyDescent="0.7">
      <c r="A11" s="25" t="s">
        <v>40</v>
      </c>
      <c r="B11" s="52"/>
      <c r="C11" s="53" t="s">
        <v>41</v>
      </c>
      <c r="D11" s="9"/>
      <c r="E11" s="6" t="s">
        <v>886</v>
      </c>
      <c r="F11" s="30" t="s">
        <v>35</v>
      </c>
      <c r="G11" s="49"/>
      <c r="H11" s="50"/>
      <c r="I11" s="215">
        <f t="shared" si="0"/>
        <v>0</v>
      </c>
      <c r="J11" s="49"/>
      <c r="K11" s="215">
        <f t="shared" si="1"/>
        <v>0</v>
      </c>
      <c r="L11" s="51"/>
      <c r="M11" s="215">
        <f t="shared" si="2"/>
        <v>0</v>
      </c>
      <c r="N11" s="51"/>
      <c r="O11" s="215">
        <f t="shared" si="3"/>
        <v>0</v>
      </c>
      <c r="P11" s="51"/>
      <c r="Q11" s="215">
        <f t="shared" si="4"/>
        <v>0</v>
      </c>
      <c r="R11" s="51"/>
      <c r="S11" s="215">
        <f t="shared" si="5"/>
        <v>0</v>
      </c>
      <c r="T11" s="215">
        <f t="shared" si="6"/>
        <v>0</v>
      </c>
      <c r="U11" s="215">
        <f t="shared" si="7"/>
        <v>0</v>
      </c>
      <c r="V11" s="216">
        <f t="shared" si="8"/>
        <v>0</v>
      </c>
      <c r="W11" s="15"/>
      <c r="X11" s="64" t="s">
        <v>40</v>
      </c>
      <c r="Y11" s="62"/>
      <c r="Z11" s="63" t="s">
        <v>41</v>
      </c>
      <c r="AA11" s="64"/>
      <c r="AB11" s="166" t="s">
        <v>886</v>
      </c>
      <c r="AC11" s="167" t="s">
        <v>35</v>
      </c>
      <c r="AE11" s="9" t="s">
        <v>40</v>
      </c>
      <c r="AF11" s="10" t="s">
        <v>42</v>
      </c>
      <c r="AG11" s="9"/>
      <c r="AH11" s="6" t="s">
        <v>886</v>
      </c>
      <c r="AI11" s="32" t="s">
        <v>35</v>
      </c>
      <c r="AJ11" s="14"/>
      <c r="AK11" s="28"/>
      <c r="AL11" s="28"/>
      <c r="AM11" s="33"/>
      <c r="AN11" s="11"/>
      <c r="AO11" s="67"/>
      <c r="AP11" s="68"/>
      <c r="AQ11" s="68"/>
      <c r="AR11" s="68"/>
      <c r="AS11" s="14"/>
      <c r="AT11" s="28"/>
      <c r="AU11" s="11"/>
      <c r="AV11" s="11"/>
      <c r="AW11" s="16"/>
      <c r="AX11" s="16"/>
      <c r="AY11" s="16"/>
      <c r="AZ11" s="16"/>
      <c r="BA11" s="16"/>
      <c r="BB11" s="16"/>
      <c r="BC11" s="16"/>
      <c r="BD11" s="16"/>
      <c r="BE11" s="14"/>
      <c r="BF11" s="11"/>
      <c r="BG11" s="11"/>
    </row>
    <row r="12" spans="1:70" ht="30" customHeight="1" x14ac:dyDescent="0.7">
      <c r="A12" s="25" t="s">
        <v>43</v>
      </c>
      <c r="B12" s="52"/>
      <c r="C12" s="53" t="s">
        <v>44</v>
      </c>
      <c r="D12" s="9"/>
      <c r="E12" s="6" t="s">
        <v>886</v>
      </c>
      <c r="F12" s="30" t="s">
        <v>35</v>
      </c>
      <c r="G12" s="49"/>
      <c r="H12" s="50"/>
      <c r="I12" s="215">
        <f t="shared" si="0"/>
        <v>0</v>
      </c>
      <c r="J12" s="49"/>
      <c r="K12" s="215">
        <f t="shared" si="1"/>
        <v>0</v>
      </c>
      <c r="L12" s="51"/>
      <c r="M12" s="215">
        <f t="shared" si="2"/>
        <v>0</v>
      </c>
      <c r="N12" s="51"/>
      <c r="O12" s="215">
        <f t="shared" si="3"/>
        <v>0</v>
      </c>
      <c r="P12" s="51"/>
      <c r="Q12" s="215">
        <f t="shared" si="4"/>
        <v>0</v>
      </c>
      <c r="R12" s="51"/>
      <c r="S12" s="215">
        <f t="shared" si="5"/>
        <v>0</v>
      </c>
      <c r="T12" s="215">
        <f t="shared" si="6"/>
        <v>0</v>
      </c>
      <c r="U12" s="215">
        <f t="shared" si="7"/>
        <v>0</v>
      </c>
      <c r="V12" s="216">
        <f t="shared" si="8"/>
        <v>0</v>
      </c>
      <c r="W12" s="15"/>
      <c r="X12" s="64" t="s">
        <v>43</v>
      </c>
      <c r="Y12" s="62"/>
      <c r="Z12" s="63" t="s">
        <v>44</v>
      </c>
      <c r="AA12" s="64"/>
      <c r="AB12" s="166" t="s">
        <v>886</v>
      </c>
      <c r="AC12" s="167" t="s">
        <v>35</v>
      </c>
      <c r="AE12" s="9" t="s">
        <v>43</v>
      </c>
      <c r="AF12" s="10" t="s">
        <v>45</v>
      </c>
      <c r="AG12" s="9"/>
      <c r="AH12" s="6" t="s">
        <v>886</v>
      </c>
      <c r="AI12" s="32" t="s">
        <v>35</v>
      </c>
      <c r="AJ12" s="14"/>
      <c r="AK12" s="28"/>
      <c r="AL12" s="28"/>
      <c r="AM12" s="33"/>
      <c r="AN12" s="11"/>
      <c r="AO12" s="67"/>
      <c r="AP12" s="68"/>
      <c r="AQ12" s="68"/>
      <c r="AR12" s="68"/>
      <c r="AS12" s="14"/>
      <c r="AT12" s="28"/>
      <c r="AU12" s="11"/>
      <c r="AV12" s="11"/>
      <c r="AW12" s="16"/>
      <c r="AX12" s="16"/>
      <c r="AY12" s="16"/>
      <c r="AZ12" s="16"/>
      <c r="BA12" s="16"/>
      <c r="BB12" s="16"/>
      <c r="BC12" s="16"/>
      <c r="BD12" s="16"/>
      <c r="BE12" s="14"/>
      <c r="BF12" s="11"/>
      <c r="BG12" s="11"/>
    </row>
    <row r="13" spans="1:70" ht="30" customHeight="1" x14ac:dyDescent="0.7">
      <c r="A13" s="25" t="s">
        <v>46</v>
      </c>
      <c r="B13" s="52"/>
      <c r="C13" s="53" t="s">
        <v>47</v>
      </c>
      <c r="D13" s="9"/>
      <c r="E13" s="6" t="s">
        <v>886</v>
      </c>
      <c r="F13" s="30" t="s">
        <v>35</v>
      </c>
      <c r="G13" s="49"/>
      <c r="H13" s="50"/>
      <c r="I13" s="215">
        <f t="shared" si="0"/>
        <v>0</v>
      </c>
      <c r="J13" s="49"/>
      <c r="K13" s="215">
        <f t="shared" si="1"/>
        <v>0</v>
      </c>
      <c r="L13" s="51"/>
      <c r="M13" s="215">
        <f t="shared" si="2"/>
        <v>0</v>
      </c>
      <c r="N13" s="51"/>
      <c r="O13" s="215">
        <f t="shared" si="3"/>
        <v>0</v>
      </c>
      <c r="P13" s="51"/>
      <c r="Q13" s="215">
        <f t="shared" si="4"/>
        <v>0</v>
      </c>
      <c r="R13" s="51"/>
      <c r="S13" s="215">
        <f t="shared" si="5"/>
        <v>0</v>
      </c>
      <c r="T13" s="215">
        <f t="shared" si="6"/>
        <v>0</v>
      </c>
      <c r="U13" s="215">
        <f t="shared" si="7"/>
        <v>0</v>
      </c>
      <c r="V13" s="216">
        <f t="shared" si="8"/>
        <v>0</v>
      </c>
      <c r="W13" s="15"/>
      <c r="X13" s="64" t="s">
        <v>46</v>
      </c>
      <c r="Y13" s="62"/>
      <c r="Z13" s="63" t="s">
        <v>47</v>
      </c>
      <c r="AA13" s="64"/>
      <c r="AB13" s="166" t="s">
        <v>886</v>
      </c>
      <c r="AC13" s="167" t="s">
        <v>35</v>
      </c>
      <c r="AE13" s="9" t="s">
        <v>46</v>
      </c>
      <c r="AF13" s="10" t="s">
        <v>48</v>
      </c>
      <c r="AG13" s="9"/>
      <c r="AH13" s="6" t="s">
        <v>886</v>
      </c>
      <c r="AI13" s="32" t="s">
        <v>35</v>
      </c>
      <c r="AJ13" s="14"/>
      <c r="AK13" s="28"/>
      <c r="AL13" s="28"/>
      <c r="AM13" s="33"/>
      <c r="AN13" s="11"/>
      <c r="AO13" s="67"/>
      <c r="AP13" s="68"/>
      <c r="AQ13" s="68"/>
      <c r="AR13" s="68"/>
      <c r="AS13" s="14"/>
      <c r="AT13" s="28"/>
      <c r="AU13" s="11"/>
      <c r="AV13" s="11"/>
      <c r="AW13" s="16"/>
      <c r="AX13" s="16"/>
      <c r="AY13" s="16"/>
      <c r="AZ13" s="16"/>
      <c r="BA13" s="16"/>
      <c r="BB13" s="16"/>
      <c r="BC13" s="16"/>
      <c r="BD13" s="16"/>
      <c r="BE13" s="14"/>
      <c r="BF13" s="11"/>
      <c r="BG13" s="11"/>
    </row>
    <row r="14" spans="1:70" ht="30" customHeight="1" x14ac:dyDescent="0.8">
      <c r="A14" s="339" t="s">
        <v>35</v>
      </c>
      <c r="B14" s="70" t="s">
        <v>49</v>
      </c>
      <c r="C14" s="274"/>
      <c r="D14" s="9"/>
      <c r="E14" s="6"/>
      <c r="F14" s="340"/>
      <c r="G14" s="58"/>
      <c r="H14" s="59"/>
      <c r="I14" s="60"/>
      <c r="J14" s="58"/>
      <c r="K14" s="60"/>
      <c r="L14" s="58"/>
      <c r="M14" s="59"/>
      <c r="N14" s="59"/>
      <c r="O14" s="60"/>
      <c r="P14" s="58"/>
      <c r="Q14" s="59"/>
      <c r="R14" s="59"/>
      <c r="S14" s="60"/>
      <c r="T14" s="27"/>
      <c r="U14" s="29"/>
      <c r="V14" s="217"/>
      <c r="W14" s="15"/>
      <c r="X14" s="153" t="s">
        <v>35</v>
      </c>
      <c r="Y14" s="164" t="s">
        <v>49</v>
      </c>
      <c r="Z14" s="165"/>
      <c r="AA14" s="64"/>
      <c r="AB14" s="166"/>
      <c r="AC14" s="64"/>
      <c r="AE14" s="155" t="s">
        <v>35</v>
      </c>
      <c r="AF14" s="70" t="s">
        <v>50</v>
      </c>
      <c r="AG14" s="9"/>
      <c r="AH14" s="6"/>
      <c r="AI14" s="9"/>
      <c r="AJ14" s="66"/>
      <c r="AK14" s="69"/>
      <c r="AL14" s="69"/>
      <c r="AM14" s="67"/>
      <c r="AN14" s="68"/>
      <c r="AO14" s="67"/>
      <c r="AP14" s="68"/>
      <c r="AQ14" s="68"/>
      <c r="AR14" s="68"/>
      <c r="AS14" s="66"/>
      <c r="AT14" s="69"/>
      <c r="AU14" s="68"/>
      <c r="AV14" s="68"/>
      <c r="AW14" s="16"/>
      <c r="AX14" s="16"/>
      <c r="AY14" s="16"/>
      <c r="AZ14" s="16"/>
      <c r="BA14" s="16"/>
      <c r="BB14" s="16"/>
      <c r="BC14" s="16"/>
      <c r="BD14" s="16"/>
      <c r="BE14" s="14"/>
      <c r="BF14" s="11"/>
      <c r="BG14" s="11"/>
    </row>
    <row r="15" spans="1:70" ht="30" customHeight="1" x14ac:dyDescent="0.7">
      <c r="A15" s="25" t="s">
        <v>51</v>
      </c>
      <c r="B15" s="52"/>
      <c r="C15" s="53" t="s">
        <v>52</v>
      </c>
      <c r="D15" s="9"/>
      <c r="E15" s="6" t="s">
        <v>886</v>
      </c>
      <c r="F15" s="30">
        <v>1</v>
      </c>
      <c r="G15" s="49"/>
      <c r="H15" s="50"/>
      <c r="I15" s="215">
        <f t="shared" si="0"/>
        <v>0</v>
      </c>
      <c r="J15" s="49"/>
      <c r="K15" s="215">
        <f t="shared" si="1"/>
        <v>0</v>
      </c>
      <c r="L15" s="51"/>
      <c r="M15" s="215">
        <f t="shared" si="2"/>
        <v>0</v>
      </c>
      <c r="N15" s="51"/>
      <c r="O15" s="215">
        <f t="shared" si="3"/>
        <v>0</v>
      </c>
      <c r="P15" s="51"/>
      <c r="Q15" s="215">
        <f t="shared" si="4"/>
        <v>0</v>
      </c>
      <c r="R15" s="51"/>
      <c r="S15" s="215">
        <f t="shared" si="5"/>
        <v>0</v>
      </c>
      <c r="T15" s="215">
        <f t="shared" si="6"/>
        <v>0</v>
      </c>
      <c r="U15" s="215">
        <f t="shared" si="7"/>
        <v>0</v>
      </c>
      <c r="V15" s="216">
        <f t="shared" si="8"/>
        <v>0</v>
      </c>
      <c r="W15" s="15"/>
      <c r="X15" s="64" t="s">
        <v>51</v>
      </c>
      <c r="Y15" s="62"/>
      <c r="Z15" s="63" t="s">
        <v>52</v>
      </c>
      <c r="AA15" s="64"/>
      <c r="AB15" s="166" t="s">
        <v>886</v>
      </c>
      <c r="AC15" s="167">
        <v>1</v>
      </c>
      <c r="AE15" s="9" t="s">
        <v>51</v>
      </c>
      <c r="AF15" s="10" t="s">
        <v>53</v>
      </c>
      <c r="AG15" s="9"/>
      <c r="AH15" s="6" t="s">
        <v>886</v>
      </c>
      <c r="AI15" s="32">
        <v>1</v>
      </c>
      <c r="AJ15" s="14">
        <v>10000</v>
      </c>
      <c r="AK15" s="28"/>
      <c r="AL15" s="28"/>
      <c r="AM15" s="33"/>
      <c r="AN15" s="11"/>
      <c r="AO15" s="67"/>
      <c r="AP15" s="68"/>
      <c r="AQ15" s="68"/>
      <c r="AR15" s="68"/>
      <c r="AS15" s="14"/>
      <c r="AT15" s="28"/>
      <c r="AU15" s="11"/>
      <c r="AV15" s="11"/>
      <c r="AW15" s="16"/>
      <c r="AX15" s="16"/>
      <c r="AY15" s="16"/>
      <c r="AZ15" s="16"/>
      <c r="BA15" s="16"/>
      <c r="BB15" s="16"/>
      <c r="BC15" s="16"/>
      <c r="BD15" s="16"/>
      <c r="BE15" s="14"/>
      <c r="BF15" s="11"/>
      <c r="BG15" s="11"/>
      <c r="BO15" s="13">
        <f>T15/2</f>
        <v>0</v>
      </c>
      <c r="BP15" s="13">
        <f>U15/2</f>
        <v>0</v>
      </c>
      <c r="BQ15" s="13">
        <f>BP15/650</f>
        <v>0</v>
      </c>
      <c r="BR15" s="13">
        <f>BO15+BQ15</f>
        <v>0</v>
      </c>
    </row>
    <row r="16" spans="1:70" ht="30" customHeight="1" x14ac:dyDescent="0.7">
      <c r="A16" s="25" t="s">
        <v>54</v>
      </c>
      <c r="B16" s="52"/>
      <c r="C16" s="53" t="s">
        <v>49</v>
      </c>
      <c r="D16" s="9"/>
      <c r="E16" s="6" t="s">
        <v>886</v>
      </c>
      <c r="F16" s="30">
        <v>1</v>
      </c>
      <c r="G16" s="49"/>
      <c r="H16" s="50"/>
      <c r="I16" s="215">
        <f t="shared" si="0"/>
        <v>0</v>
      </c>
      <c r="J16" s="49"/>
      <c r="K16" s="215">
        <f t="shared" si="1"/>
        <v>0</v>
      </c>
      <c r="L16" s="51"/>
      <c r="M16" s="215">
        <f t="shared" si="2"/>
        <v>0</v>
      </c>
      <c r="N16" s="51"/>
      <c r="O16" s="215">
        <f t="shared" si="3"/>
        <v>0</v>
      </c>
      <c r="P16" s="51"/>
      <c r="Q16" s="215">
        <f t="shared" si="4"/>
        <v>0</v>
      </c>
      <c r="R16" s="51"/>
      <c r="S16" s="215">
        <f t="shared" si="5"/>
        <v>0</v>
      </c>
      <c r="T16" s="215">
        <f t="shared" si="6"/>
        <v>0</v>
      </c>
      <c r="U16" s="215">
        <f t="shared" si="7"/>
        <v>0</v>
      </c>
      <c r="V16" s="216">
        <f t="shared" si="8"/>
        <v>0</v>
      </c>
      <c r="W16" s="15"/>
      <c r="X16" s="64" t="s">
        <v>54</v>
      </c>
      <c r="Y16" s="62"/>
      <c r="Z16" s="63" t="s">
        <v>49</v>
      </c>
      <c r="AA16" s="64"/>
      <c r="AB16" s="166" t="s">
        <v>886</v>
      </c>
      <c r="AC16" s="167">
        <v>1</v>
      </c>
      <c r="AE16" s="9" t="s">
        <v>54</v>
      </c>
      <c r="AF16" s="10" t="s">
        <v>50</v>
      </c>
      <c r="AG16" s="9"/>
      <c r="AH16" s="6" t="s">
        <v>886</v>
      </c>
      <c r="AI16" s="32">
        <v>1</v>
      </c>
      <c r="AJ16" s="14">
        <v>21046</v>
      </c>
      <c r="AK16" s="28"/>
      <c r="AL16" s="28"/>
      <c r="AM16" s="33"/>
      <c r="AN16" s="11"/>
      <c r="AO16" s="67"/>
      <c r="AP16" s="68"/>
      <c r="AQ16" s="68"/>
      <c r="AR16" s="68"/>
      <c r="AS16" s="14"/>
      <c r="AT16" s="28"/>
      <c r="AU16" s="11"/>
      <c r="AV16" s="11"/>
      <c r="AW16" s="16"/>
      <c r="AX16" s="16"/>
      <c r="AY16" s="16"/>
      <c r="AZ16" s="16"/>
      <c r="BA16" s="16"/>
      <c r="BB16" s="16"/>
      <c r="BC16" s="16"/>
      <c r="BD16" s="16"/>
      <c r="BE16" s="14"/>
      <c r="BF16" s="11"/>
      <c r="BG16" s="11"/>
      <c r="BO16" s="13">
        <f>T16/2</f>
        <v>0</v>
      </c>
      <c r="BP16" s="13">
        <f>U16/2</f>
        <v>0</v>
      </c>
      <c r="BQ16" s="13">
        <f>BP16/650</f>
        <v>0</v>
      </c>
      <c r="BR16" s="13">
        <f>BO16+BQ16</f>
        <v>0</v>
      </c>
    </row>
    <row r="17" spans="1:70" ht="30" customHeight="1" x14ac:dyDescent="0.7">
      <c r="A17" s="25"/>
      <c r="B17" s="52"/>
      <c r="C17" s="53"/>
      <c r="D17" s="9"/>
      <c r="E17" s="6" t="s">
        <v>886</v>
      </c>
      <c r="F17" s="30">
        <v>1</v>
      </c>
      <c r="G17" s="49"/>
      <c r="H17" s="50"/>
      <c r="I17" s="215">
        <f t="shared" si="0"/>
        <v>0</v>
      </c>
      <c r="J17" s="49"/>
      <c r="K17" s="215">
        <f t="shared" si="1"/>
        <v>0</v>
      </c>
      <c r="L17" s="51"/>
      <c r="M17" s="215">
        <f t="shared" si="2"/>
        <v>0</v>
      </c>
      <c r="N17" s="51"/>
      <c r="O17" s="215">
        <f t="shared" si="3"/>
        <v>0</v>
      </c>
      <c r="P17" s="51"/>
      <c r="Q17" s="215">
        <f t="shared" si="4"/>
        <v>0</v>
      </c>
      <c r="R17" s="51"/>
      <c r="S17" s="215">
        <f t="shared" si="5"/>
        <v>0</v>
      </c>
      <c r="T17" s="215">
        <f t="shared" si="6"/>
        <v>0</v>
      </c>
      <c r="U17" s="215">
        <f t="shared" si="7"/>
        <v>0</v>
      </c>
      <c r="V17" s="216">
        <f t="shared" si="8"/>
        <v>0</v>
      </c>
      <c r="W17" s="15"/>
      <c r="X17" s="64" t="s">
        <v>469</v>
      </c>
      <c r="Y17" s="62"/>
      <c r="Z17" s="63" t="s">
        <v>470</v>
      </c>
      <c r="AA17" s="64"/>
      <c r="AB17" s="166" t="s">
        <v>886</v>
      </c>
      <c r="AC17" s="167">
        <v>1</v>
      </c>
      <c r="AE17" s="9" t="s">
        <v>469</v>
      </c>
      <c r="AF17" s="10" t="s">
        <v>471</v>
      </c>
      <c r="AG17" s="9"/>
      <c r="AH17" s="6" t="s">
        <v>886</v>
      </c>
      <c r="AI17" s="32">
        <v>1</v>
      </c>
      <c r="AJ17" s="14"/>
      <c r="AK17" s="28"/>
      <c r="AL17" s="28"/>
      <c r="AM17" s="33"/>
      <c r="AN17" s="11"/>
      <c r="AO17" s="67"/>
      <c r="AP17" s="68"/>
      <c r="AQ17" s="68"/>
      <c r="AR17" s="68"/>
      <c r="AS17" s="14"/>
      <c r="AT17" s="28"/>
      <c r="AU17" s="11"/>
      <c r="AV17" s="11"/>
      <c r="AW17" s="16"/>
      <c r="AX17" s="16"/>
      <c r="AY17" s="16"/>
      <c r="AZ17" s="16"/>
      <c r="BA17" s="16"/>
      <c r="BB17" s="16"/>
      <c r="BC17" s="16"/>
      <c r="BD17" s="16"/>
      <c r="BE17" s="14"/>
      <c r="BF17" s="11"/>
      <c r="BG17" s="11"/>
      <c r="BR17" s="13">
        <f>SUM(BR15:BR16)</f>
        <v>0</v>
      </c>
    </row>
    <row r="18" spans="1:70" ht="30" customHeight="1" x14ac:dyDescent="0.8">
      <c r="A18" s="339" t="s">
        <v>55</v>
      </c>
      <c r="B18" s="70" t="s">
        <v>56</v>
      </c>
      <c r="C18" s="274"/>
      <c r="D18" s="9"/>
      <c r="E18" s="6"/>
      <c r="F18" s="30"/>
      <c r="G18" s="58"/>
      <c r="H18" s="59"/>
      <c r="I18" s="60"/>
      <c r="J18" s="58"/>
      <c r="K18" s="60"/>
      <c r="L18" s="58"/>
      <c r="M18" s="59"/>
      <c r="N18" s="59"/>
      <c r="O18" s="60"/>
      <c r="P18" s="58"/>
      <c r="Q18" s="59"/>
      <c r="R18" s="59"/>
      <c r="S18" s="60"/>
      <c r="T18" s="27"/>
      <c r="U18" s="29"/>
      <c r="V18" s="217"/>
      <c r="W18" s="15"/>
      <c r="X18" s="153" t="s">
        <v>55</v>
      </c>
      <c r="Y18" s="46" t="s">
        <v>56</v>
      </c>
      <c r="Z18" s="154"/>
      <c r="AA18" s="64"/>
      <c r="AB18" s="166"/>
      <c r="AC18" s="167"/>
      <c r="AE18" s="155" t="s">
        <v>55</v>
      </c>
      <c r="AF18" s="156" t="s">
        <v>57</v>
      </c>
      <c r="AG18" s="9"/>
      <c r="AH18" s="6"/>
      <c r="AI18" s="32"/>
      <c r="AJ18" s="66"/>
      <c r="AK18" s="69"/>
      <c r="AL18" s="69"/>
      <c r="AM18" s="67"/>
      <c r="AN18" s="68"/>
      <c r="AO18" s="67"/>
      <c r="AP18" s="68"/>
      <c r="AQ18" s="68"/>
      <c r="AR18" s="68"/>
      <c r="AS18" s="66"/>
      <c r="AT18" s="69"/>
      <c r="AU18" s="68"/>
      <c r="AV18" s="68"/>
      <c r="AW18" s="16"/>
      <c r="AX18" s="16"/>
      <c r="AY18" s="16"/>
      <c r="AZ18" s="16"/>
      <c r="BA18" s="16"/>
      <c r="BB18" s="16"/>
      <c r="BC18" s="16"/>
      <c r="BD18" s="16"/>
      <c r="BE18" s="14"/>
      <c r="BF18" s="11"/>
      <c r="BG18" s="11"/>
    </row>
    <row r="19" spans="1:70" ht="30" customHeight="1" x14ac:dyDescent="0.8">
      <c r="A19" s="341" t="s">
        <v>58</v>
      </c>
      <c r="B19" s="16"/>
      <c r="C19" s="274" t="s">
        <v>59</v>
      </c>
      <c r="D19" s="9"/>
      <c r="E19" s="9"/>
      <c r="F19" s="30"/>
      <c r="G19" s="58"/>
      <c r="H19" s="59"/>
      <c r="I19" s="60"/>
      <c r="J19" s="58"/>
      <c r="K19" s="60"/>
      <c r="L19" s="58"/>
      <c r="M19" s="59"/>
      <c r="N19" s="59"/>
      <c r="O19" s="60"/>
      <c r="P19" s="58"/>
      <c r="Q19" s="59"/>
      <c r="R19" s="59"/>
      <c r="S19" s="60"/>
      <c r="T19" s="27"/>
      <c r="U19" s="29"/>
      <c r="V19" s="217"/>
      <c r="W19" s="15"/>
      <c r="X19" s="168" t="s">
        <v>58</v>
      </c>
      <c r="Y19" s="169"/>
      <c r="Z19" s="154" t="s">
        <v>59</v>
      </c>
      <c r="AA19" s="64"/>
      <c r="AB19" s="64"/>
      <c r="AC19" s="167"/>
      <c r="AE19" s="170" t="s">
        <v>58</v>
      </c>
      <c r="AF19" s="171" t="s">
        <v>60</v>
      </c>
      <c r="AG19" s="9"/>
      <c r="AH19" s="9"/>
      <c r="AI19" s="32"/>
      <c r="AJ19" s="66"/>
      <c r="AK19" s="69"/>
      <c r="AL19" s="69"/>
      <c r="AM19" s="67"/>
      <c r="AN19" s="68"/>
      <c r="AO19" s="67"/>
      <c r="AP19" s="68"/>
      <c r="AQ19" s="68"/>
      <c r="AR19" s="68"/>
      <c r="AS19" s="66"/>
      <c r="AT19" s="69"/>
      <c r="AU19" s="68"/>
      <c r="AV19" s="68"/>
      <c r="AW19" s="16"/>
      <c r="AX19" s="16"/>
      <c r="AY19" s="16"/>
      <c r="AZ19" s="16"/>
      <c r="BA19" s="16"/>
      <c r="BB19" s="16"/>
      <c r="BC19" s="16"/>
      <c r="BD19" s="16"/>
      <c r="BE19" s="14"/>
      <c r="BF19" s="11"/>
      <c r="BG19" s="11"/>
    </row>
    <row r="20" spans="1:70" ht="48" x14ac:dyDescent="0.7">
      <c r="A20" s="25" t="s">
        <v>61</v>
      </c>
      <c r="B20" s="52"/>
      <c r="C20" s="53" t="s">
        <v>645</v>
      </c>
      <c r="D20" s="9"/>
      <c r="E20" s="6" t="s">
        <v>886</v>
      </c>
      <c r="F20" s="30">
        <v>1</v>
      </c>
      <c r="G20" s="49"/>
      <c r="H20" s="50"/>
      <c r="I20" s="215">
        <f t="shared" si="0"/>
        <v>0</v>
      </c>
      <c r="J20" s="49"/>
      <c r="K20" s="215">
        <f t="shared" si="1"/>
        <v>0</v>
      </c>
      <c r="L20" s="51"/>
      <c r="M20" s="215">
        <f t="shared" si="2"/>
        <v>0</v>
      </c>
      <c r="N20" s="51"/>
      <c r="O20" s="215">
        <f t="shared" si="3"/>
        <v>0</v>
      </c>
      <c r="P20" s="51"/>
      <c r="Q20" s="215">
        <f t="shared" si="4"/>
        <v>0</v>
      </c>
      <c r="R20" s="51"/>
      <c r="S20" s="215">
        <f t="shared" si="5"/>
        <v>0</v>
      </c>
      <c r="T20" s="215">
        <f t="shared" si="6"/>
        <v>0</v>
      </c>
      <c r="U20" s="215">
        <f t="shared" si="7"/>
        <v>0</v>
      </c>
      <c r="V20" s="216">
        <f t="shared" si="8"/>
        <v>0</v>
      </c>
      <c r="W20" s="15"/>
      <c r="X20" s="64" t="s">
        <v>61</v>
      </c>
      <c r="Y20" s="62"/>
      <c r="Z20" s="63" t="s">
        <v>472</v>
      </c>
      <c r="AA20" s="64"/>
      <c r="AB20" s="166" t="s">
        <v>886</v>
      </c>
      <c r="AC20" s="167">
        <v>1</v>
      </c>
      <c r="AE20" s="9" t="s">
        <v>61</v>
      </c>
      <c r="AF20" s="10" t="s">
        <v>473</v>
      </c>
      <c r="AG20" s="9"/>
      <c r="AH20" s="6" t="s">
        <v>886</v>
      </c>
      <c r="AI20" s="32">
        <v>1</v>
      </c>
      <c r="AJ20" s="14">
        <v>338944</v>
      </c>
      <c r="AK20" s="28"/>
      <c r="AL20" s="28"/>
      <c r="AM20" s="33"/>
      <c r="AN20" s="11"/>
      <c r="AO20" s="67"/>
      <c r="AP20" s="68"/>
      <c r="AQ20" s="68"/>
      <c r="AR20" s="68"/>
      <c r="AS20" s="14"/>
      <c r="AT20" s="28"/>
      <c r="AU20" s="11"/>
      <c r="AV20" s="11"/>
      <c r="AW20" s="16"/>
      <c r="AX20" s="16"/>
      <c r="AY20" s="16"/>
      <c r="AZ20" s="16"/>
      <c r="BA20" s="16"/>
      <c r="BB20" s="16"/>
      <c r="BC20" s="16"/>
      <c r="BD20" s="16"/>
      <c r="BE20" s="14"/>
      <c r="BF20" s="11"/>
      <c r="BG20" s="11"/>
    </row>
    <row r="21" spans="1:70" ht="30" customHeight="1" x14ac:dyDescent="0.7">
      <c r="A21" s="25" t="s">
        <v>62</v>
      </c>
      <c r="B21" s="52"/>
      <c r="C21" s="53" t="s">
        <v>63</v>
      </c>
      <c r="D21" s="9"/>
      <c r="E21" s="6" t="s">
        <v>886</v>
      </c>
      <c r="F21" s="30">
        <v>1</v>
      </c>
      <c r="G21" s="49"/>
      <c r="H21" s="50"/>
      <c r="I21" s="215">
        <f t="shared" si="0"/>
        <v>0</v>
      </c>
      <c r="J21" s="49"/>
      <c r="K21" s="215">
        <f t="shared" si="1"/>
        <v>0</v>
      </c>
      <c r="L21" s="51"/>
      <c r="M21" s="215">
        <f t="shared" si="2"/>
        <v>0</v>
      </c>
      <c r="N21" s="51"/>
      <c r="O21" s="215">
        <f t="shared" si="3"/>
        <v>0</v>
      </c>
      <c r="P21" s="51"/>
      <c r="Q21" s="215">
        <f t="shared" si="4"/>
        <v>0</v>
      </c>
      <c r="R21" s="51"/>
      <c r="S21" s="215">
        <f t="shared" si="5"/>
        <v>0</v>
      </c>
      <c r="T21" s="215">
        <f t="shared" si="6"/>
        <v>0</v>
      </c>
      <c r="U21" s="215">
        <f t="shared" si="7"/>
        <v>0</v>
      </c>
      <c r="V21" s="216">
        <f t="shared" si="8"/>
        <v>0</v>
      </c>
      <c r="W21" s="15"/>
      <c r="X21" s="64" t="s">
        <v>62</v>
      </c>
      <c r="Y21" s="62"/>
      <c r="Z21" s="63" t="s">
        <v>63</v>
      </c>
      <c r="AA21" s="64"/>
      <c r="AB21" s="166" t="s">
        <v>886</v>
      </c>
      <c r="AC21" s="167">
        <v>1</v>
      </c>
      <c r="AE21" s="9" t="s">
        <v>62</v>
      </c>
      <c r="AF21" s="10" t="s">
        <v>64</v>
      </c>
      <c r="AG21" s="9"/>
      <c r="AH21" s="6" t="s">
        <v>886</v>
      </c>
      <c r="AI21" s="32">
        <v>1</v>
      </c>
      <c r="AJ21" s="14">
        <v>128980.15162526842</v>
      </c>
      <c r="AK21" s="28"/>
      <c r="AL21" s="28"/>
      <c r="AM21" s="33"/>
      <c r="AN21" s="11"/>
      <c r="AO21" s="67"/>
      <c r="AP21" s="68"/>
      <c r="AQ21" s="68"/>
      <c r="AR21" s="68"/>
      <c r="AS21" s="14"/>
      <c r="AT21" s="28"/>
      <c r="AU21" s="11"/>
      <c r="AV21" s="11"/>
      <c r="AW21" s="16"/>
      <c r="AX21" s="16"/>
      <c r="AY21" s="16"/>
      <c r="AZ21" s="16"/>
      <c r="BA21" s="16"/>
      <c r="BB21" s="16"/>
      <c r="BC21" s="16"/>
      <c r="BD21" s="16"/>
      <c r="BE21" s="14"/>
      <c r="BF21" s="11"/>
      <c r="BG21" s="11"/>
    </row>
    <row r="22" spans="1:70" ht="30" customHeight="1" x14ac:dyDescent="0.7">
      <c r="A22" s="25" t="s">
        <v>65</v>
      </c>
      <c r="B22" s="52"/>
      <c r="C22" s="53" t="s">
        <v>66</v>
      </c>
      <c r="D22" s="9"/>
      <c r="E22" s="6" t="s">
        <v>886</v>
      </c>
      <c r="F22" s="30">
        <v>1</v>
      </c>
      <c r="G22" s="49"/>
      <c r="H22" s="50"/>
      <c r="I22" s="215">
        <f t="shared" si="0"/>
        <v>0</v>
      </c>
      <c r="J22" s="49"/>
      <c r="K22" s="215">
        <f t="shared" si="1"/>
        <v>0</v>
      </c>
      <c r="L22" s="51"/>
      <c r="M22" s="215">
        <f t="shared" si="2"/>
        <v>0</v>
      </c>
      <c r="N22" s="51"/>
      <c r="O22" s="215">
        <f t="shared" si="3"/>
        <v>0</v>
      </c>
      <c r="P22" s="51"/>
      <c r="Q22" s="215">
        <f t="shared" si="4"/>
        <v>0</v>
      </c>
      <c r="R22" s="51"/>
      <c r="S22" s="215">
        <f t="shared" si="5"/>
        <v>0</v>
      </c>
      <c r="T22" s="215">
        <f t="shared" si="6"/>
        <v>0</v>
      </c>
      <c r="U22" s="215">
        <f t="shared" si="7"/>
        <v>0</v>
      </c>
      <c r="V22" s="216">
        <f t="shared" si="8"/>
        <v>0</v>
      </c>
      <c r="W22" s="15"/>
      <c r="X22" s="64" t="s">
        <v>65</v>
      </c>
      <c r="Y22" s="62"/>
      <c r="Z22" s="63" t="s">
        <v>66</v>
      </c>
      <c r="AA22" s="64"/>
      <c r="AB22" s="166" t="s">
        <v>886</v>
      </c>
      <c r="AC22" s="167">
        <v>1</v>
      </c>
      <c r="AE22" s="9" t="s">
        <v>65</v>
      </c>
      <c r="AF22" s="10" t="s">
        <v>67</v>
      </c>
      <c r="AG22" s="9"/>
      <c r="AH22" s="6" t="s">
        <v>886</v>
      </c>
      <c r="AI22" s="32">
        <v>1</v>
      </c>
      <c r="AJ22" s="14"/>
      <c r="AK22" s="28"/>
      <c r="AL22" s="28"/>
      <c r="AM22" s="33"/>
      <c r="AN22" s="11"/>
      <c r="AO22" s="67"/>
      <c r="AP22" s="68"/>
      <c r="AQ22" s="68"/>
      <c r="AR22" s="68"/>
      <c r="AS22" s="14"/>
      <c r="AT22" s="28"/>
      <c r="AU22" s="11"/>
      <c r="AV22" s="11"/>
      <c r="AW22" s="16"/>
      <c r="AX22" s="16"/>
      <c r="AY22" s="16"/>
      <c r="AZ22" s="16"/>
      <c r="BA22" s="16"/>
      <c r="BB22" s="16"/>
      <c r="BC22" s="16"/>
      <c r="BD22" s="16"/>
      <c r="BE22" s="14"/>
      <c r="BF22" s="11"/>
      <c r="BG22" s="11"/>
    </row>
    <row r="23" spans="1:70" ht="30" customHeight="1" x14ac:dyDescent="0.7">
      <c r="A23" s="25" t="s">
        <v>68</v>
      </c>
      <c r="B23" s="52"/>
      <c r="C23" s="53" t="s">
        <v>69</v>
      </c>
      <c r="D23" s="9"/>
      <c r="E23" s="6" t="s">
        <v>886</v>
      </c>
      <c r="F23" s="30">
        <v>1</v>
      </c>
      <c r="G23" s="49"/>
      <c r="H23" s="50"/>
      <c r="I23" s="215">
        <f t="shared" si="0"/>
        <v>0</v>
      </c>
      <c r="J23" s="49"/>
      <c r="K23" s="215">
        <f t="shared" si="1"/>
        <v>0</v>
      </c>
      <c r="L23" s="51"/>
      <c r="M23" s="215">
        <f t="shared" si="2"/>
        <v>0</v>
      </c>
      <c r="N23" s="51"/>
      <c r="O23" s="215">
        <f t="shared" si="3"/>
        <v>0</v>
      </c>
      <c r="P23" s="51"/>
      <c r="Q23" s="215">
        <f t="shared" si="4"/>
        <v>0</v>
      </c>
      <c r="R23" s="51"/>
      <c r="S23" s="215">
        <f t="shared" si="5"/>
        <v>0</v>
      </c>
      <c r="T23" s="215">
        <f t="shared" si="6"/>
        <v>0</v>
      </c>
      <c r="U23" s="215">
        <f t="shared" si="7"/>
        <v>0</v>
      </c>
      <c r="V23" s="216">
        <f t="shared" si="8"/>
        <v>0</v>
      </c>
      <c r="W23" s="15"/>
      <c r="X23" s="64" t="s">
        <v>68</v>
      </c>
      <c r="Y23" s="62"/>
      <c r="Z23" s="63" t="s">
        <v>69</v>
      </c>
      <c r="AA23" s="64"/>
      <c r="AB23" s="166" t="s">
        <v>886</v>
      </c>
      <c r="AC23" s="167">
        <v>1</v>
      </c>
      <c r="AE23" s="9" t="s">
        <v>68</v>
      </c>
      <c r="AF23" s="10" t="s">
        <v>70</v>
      </c>
      <c r="AG23" s="9"/>
      <c r="AH23" s="6" t="s">
        <v>886</v>
      </c>
      <c r="AI23" s="32">
        <v>1</v>
      </c>
      <c r="AJ23" s="14"/>
      <c r="AK23" s="28"/>
      <c r="AL23" s="28"/>
      <c r="AM23" s="33"/>
      <c r="AN23" s="11"/>
      <c r="AO23" s="67"/>
      <c r="AP23" s="68"/>
      <c r="AQ23" s="68"/>
      <c r="AR23" s="68"/>
      <c r="AS23" s="14"/>
      <c r="AT23" s="28"/>
      <c r="AU23" s="11"/>
      <c r="AV23" s="11"/>
      <c r="AW23" s="16"/>
      <c r="AX23" s="16"/>
      <c r="AY23" s="16"/>
      <c r="AZ23" s="16"/>
      <c r="BA23" s="16"/>
      <c r="BB23" s="16"/>
      <c r="BC23" s="16"/>
      <c r="BD23" s="16"/>
      <c r="BE23" s="14"/>
      <c r="BF23" s="11"/>
      <c r="BG23" s="11"/>
    </row>
    <row r="24" spans="1:70" ht="30" customHeight="1" x14ac:dyDescent="0.7">
      <c r="A24" s="25" t="s">
        <v>71</v>
      </c>
      <c r="B24" s="52"/>
      <c r="C24" s="53" t="s">
        <v>72</v>
      </c>
      <c r="D24" s="9"/>
      <c r="E24" s="6" t="s">
        <v>886</v>
      </c>
      <c r="F24" s="30">
        <v>1</v>
      </c>
      <c r="G24" s="49"/>
      <c r="H24" s="50"/>
      <c r="I24" s="215">
        <f t="shared" si="0"/>
        <v>0</v>
      </c>
      <c r="J24" s="49"/>
      <c r="K24" s="215">
        <f t="shared" si="1"/>
        <v>0</v>
      </c>
      <c r="L24" s="51"/>
      <c r="M24" s="215">
        <f t="shared" si="2"/>
        <v>0</v>
      </c>
      <c r="N24" s="51"/>
      <c r="O24" s="215">
        <f t="shared" si="3"/>
        <v>0</v>
      </c>
      <c r="P24" s="51"/>
      <c r="Q24" s="215">
        <f t="shared" si="4"/>
        <v>0</v>
      </c>
      <c r="R24" s="51"/>
      <c r="S24" s="215">
        <f t="shared" si="5"/>
        <v>0</v>
      </c>
      <c r="T24" s="215">
        <f t="shared" si="6"/>
        <v>0</v>
      </c>
      <c r="U24" s="215">
        <f t="shared" si="7"/>
        <v>0</v>
      </c>
      <c r="V24" s="216">
        <f t="shared" si="8"/>
        <v>0</v>
      </c>
      <c r="W24" s="15"/>
      <c r="X24" s="64" t="s">
        <v>71</v>
      </c>
      <c r="Y24" s="62"/>
      <c r="Z24" s="63" t="s">
        <v>72</v>
      </c>
      <c r="AA24" s="64"/>
      <c r="AB24" s="166" t="s">
        <v>886</v>
      </c>
      <c r="AC24" s="167">
        <v>1</v>
      </c>
      <c r="AE24" s="9" t="s">
        <v>71</v>
      </c>
      <c r="AF24" s="10" t="s">
        <v>73</v>
      </c>
      <c r="AG24" s="9"/>
      <c r="AH24" s="6" t="s">
        <v>886</v>
      </c>
      <c r="AI24" s="32">
        <v>1</v>
      </c>
      <c r="AJ24" s="14">
        <v>190033.51025153717</v>
      </c>
      <c r="AK24" s="28"/>
      <c r="AL24" s="28"/>
      <c r="AM24" s="33"/>
      <c r="AN24" s="11"/>
      <c r="AO24" s="67"/>
      <c r="AP24" s="68"/>
      <c r="AQ24" s="68"/>
      <c r="AR24" s="68"/>
      <c r="AS24" s="14"/>
      <c r="AT24" s="28"/>
      <c r="AU24" s="11"/>
      <c r="AV24" s="11"/>
      <c r="AW24" s="16"/>
      <c r="AX24" s="16"/>
      <c r="AY24" s="16"/>
      <c r="AZ24" s="16"/>
      <c r="BA24" s="16"/>
      <c r="BB24" s="16"/>
      <c r="BC24" s="16"/>
      <c r="BD24" s="16"/>
      <c r="BE24" s="14"/>
      <c r="BF24" s="11"/>
      <c r="BG24" s="11"/>
    </row>
    <row r="25" spans="1:70" ht="30" customHeight="1" x14ac:dyDescent="0.7">
      <c r="A25" s="25" t="s">
        <v>74</v>
      </c>
      <c r="B25" s="52"/>
      <c r="C25" s="53" t="s">
        <v>75</v>
      </c>
      <c r="D25" s="9"/>
      <c r="E25" s="6" t="s">
        <v>886</v>
      </c>
      <c r="F25" s="30">
        <v>1</v>
      </c>
      <c r="G25" s="49"/>
      <c r="H25" s="50"/>
      <c r="I25" s="215">
        <f t="shared" si="0"/>
        <v>0</v>
      </c>
      <c r="J25" s="49"/>
      <c r="K25" s="215">
        <f t="shared" si="1"/>
        <v>0</v>
      </c>
      <c r="L25" s="51"/>
      <c r="M25" s="215">
        <f t="shared" si="2"/>
        <v>0</v>
      </c>
      <c r="N25" s="51"/>
      <c r="O25" s="215">
        <f t="shared" si="3"/>
        <v>0</v>
      </c>
      <c r="P25" s="51"/>
      <c r="Q25" s="215">
        <f t="shared" si="4"/>
        <v>0</v>
      </c>
      <c r="R25" s="51"/>
      <c r="S25" s="215">
        <f t="shared" si="5"/>
        <v>0</v>
      </c>
      <c r="T25" s="215">
        <f t="shared" si="6"/>
        <v>0</v>
      </c>
      <c r="U25" s="215">
        <f t="shared" si="7"/>
        <v>0</v>
      </c>
      <c r="V25" s="216">
        <f t="shared" si="8"/>
        <v>0</v>
      </c>
      <c r="W25" s="15"/>
      <c r="X25" s="64" t="s">
        <v>74</v>
      </c>
      <c r="Y25" s="62"/>
      <c r="Z25" s="63" t="s">
        <v>75</v>
      </c>
      <c r="AA25" s="64"/>
      <c r="AB25" s="166"/>
      <c r="AC25" s="167"/>
      <c r="AE25" s="9" t="s">
        <v>74</v>
      </c>
      <c r="AF25" s="10" t="s">
        <v>76</v>
      </c>
      <c r="AG25" s="9"/>
      <c r="AH25" s="6"/>
      <c r="AI25" s="32"/>
      <c r="AJ25" s="14"/>
      <c r="AK25" s="28"/>
      <c r="AL25" s="28"/>
      <c r="AM25" s="33"/>
      <c r="AN25" s="11"/>
      <c r="AO25" s="67"/>
      <c r="AP25" s="68"/>
      <c r="AQ25" s="68"/>
      <c r="AR25" s="68"/>
      <c r="AS25" s="14"/>
      <c r="AT25" s="28"/>
      <c r="AU25" s="11"/>
      <c r="AV25" s="11"/>
      <c r="AW25" s="16"/>
      <c r="AX25" s="16"/>
      <c r="AY25" s="16"/>
      <c r="AZ25" s="16"/>
      <c r="BA25" s="16"/>
      <c r="BB25" s="16"/>
      <c r="BC25" s="16"/>
      <c r="BD25" s="16"/>
      <c r="BE25" s="14"/>
      <c r="BF25" s="11"/>
      <c r="BG25" s="11"/>
    </row>
    <row r="26" spans="1:70" ht="30" customHeight="1" x14ac:dyDescent="0.7">
      <c r="A26" s="25" t="s">
        <v>77</v>
      </c>
      <c r="B26" s="52"/>
      <c r="C26" s="53" t="s">
        <v>78</v>
      </c>
      <c r="D26" s="9"/>
      <c r="E26" s="6" t="s">
        <v>409</v>
      </c>
      <c r="F26" s="30">
        <v>1200</v>
      </c>
      <c r="G26" s="49"/>
      <c r="H26" s="50"/>
      <c r="I26" s="215">
        <f t="shared" si="0"/>
        <v>0</v>
      </c>
      <c r="J26" s="49"/>
      <c r="K26" s="215">
        <f t="shared" si="1"/>
        <v>0</v>
      </c>
      <c r="L26" s="51"/>
      <c r="M26" s="215">
        <f t="shared" si="2"/>
        <v>0</v>
      </c>
      <c r="N26" s="51"/>
      <c r="O26" s="215">
        <f t="shared" si="3"/>
        <v>0</v>
      </c>
      <c r="P26" s="51"/>
      <c r="Q26" s="215">
        <f t="shared" si="4"/>
        <v>0</v>
      </c>
      <c r="R26" s="51"/>
      <c r="S26" s="215">
        <f t="shared" si="5"/>
        <v>0</v>
      </c>
      <c r="T26" s="215">
        <f t="shared" si="6"/>
        <v>0</v>
      </c>
      <c r="U26" s="215">
        <f t="shared" si="7"/>
        <v>0</v>
      </c>
      <c r="V26" s="216">
        <f t="shared" si="8"/>
        <v>0</v>
      </c>
      <c r="W26" s="15"/>
      <c r="X26" s="64" t="s">
        <v>77</v>
      </c>
      <c r="Y26" s="62"/>
      <c r="Z26" s="63" t="s">
        <v>78</v>
      </c>
      <c r="AA26" s="64"/>
      <c r="AB26" s="166" t="s">
        <v>886</v>
      </c>
      <c r="AC26" s="167">
        <v>1</v>
      </c>
      <c r="AE26" s="9" t="s">
        <v>77</v>
      </c>
      <c r="AF26" s="10" t="s">
        <v>79</v>
      </c>
      <c r="AG26" s="9"/>
      <c r="AH26" s="6" t="s">
        <v>886</v>
      </c>
      <c r="AI26" s="32">
        <v>1</v>
      </c>
      <c r="AJ26" s="14">
        <f>136175.79+AK26</f>
        <v>481416.72705351119</v>
      </c>
      <c r="AK26" s="28">
        <v>345240.93705351115</v>
      </c>
      <c r="AL26" s="28"/>
      <c r="AM26" s="33"/>
      <c r="AN26" s="11"/>
      <c r="AO26" s="67"/>
      <c r="AP26" s="68"/>
      <c r="AQ26" s="68"/>
      <c r="AR26" s="68"/>
      <c r="AS26" s="14"/>
      <c r="AT26" s="28"/>
      <c r="AU26" s="11"/>
      <c r="AV26" s="11"/>
      <c r="AW26" s="16"/>
      <c r="AX26" s="16"/>
      <c r="AY26" s="16"/>
      <c r="AZ26" s="16"/>
      <c r="BA26" s="16"/>
      <c r="BB26" s="16"/>
      <c r="BC26" s="16"/>
      <c r="BD26" s="16"/>
      <c r="BE26" s="14"/>
      <c r="BF26" s="11"/>
      <c r="BG26" s="11"/>
    </row>
    <row r="27" spans="1:70" ht="30" customHeight="1" x14ac:dyDescent="0.7">
      <c r="A27" s="25" t="s">
        <v>80</v>
      </c>
      <c r="B27" s="52"/>
      <c r="C27" s="53" t="s">
        <v>81</v>
      </c>
      <c r="D27" s="9"/>
      <c r="E27" s="6" t="s">
        <v>886</v>
      </c>
      <c r="F27" s="30">
        <v>1</v>
      </c>
      <c r="G27" s="49"/>
      <c r="H27" s="50"/>
      <c r="I27" s="215">
        <f t="shared" si="0"/>
        <v>0</v>
      </c>
      <c r="J27" s="49"/>
      <c r="K27" s="215">
        <f t="shared" si="1"/>
        <v>0</v>
      </c>
      <c r="L27" s="51"/>
      <c r="M27" s="215">
        <f t="shared" si="2"/>
        <v>0</v>
      </c>
      <c r="N27" s="51"/>
      <c r="O27" s="215">
        <f t="shared" si="3"/>
        <v>0</v>
      </c>
      <c r="P27" s="51"/>
      <c r="Q27" s="215">
        <f t="shared" si="4"/>
        <v>0</v>
      </c>
      <c r="R27" s="51"/>
      <c r="S27" s="215">
        <f t="shared" si="5"/>
        <v>0</v>
      </c>
      <c r="T27" s="215">
        <f t="shared" si="6"/>
        <v>0</v>
      </c>
      <c r="U27" s="215">
        <f t="shared" si="7"/>
        <v>0</v>
      </c>
      <c r="V27" s="216">
        <f t="shared" si="8"/>
        <v>0</v>
      </c>
      <c r="W27" s="15"/>
      <c r="X27" s="64" t="s">
        <v>80</v>
      </c>
      <c r="Y27" s="62"/>
      <c r="Z27" s="63" t="s">
        <v>81</v>
      </c>
      <c r="AA27" s="64"/>
      <c r="AB27" s="166" t="s">
        <v>886</v>
      </c>
      <c r="AC27" s="167">
        <v>1</v>
      </c>
      <c r="AE27" s="9" t="s">
        <v>80</v>
      </c>
      <c r="AF27" s="10" t="s">
        <v>82</v>
      </c>
      <c r="AG27" s="9"/>
      <c r="AH27" s="6" t="s">
        <v>886</v>
      </c>
      <c r="AI27" s="32">
        <v>1</v>
      </c>
      <c r="AJ27" s="14">
        <v>20624.355981158304</v>
      </c>
      <c r="AK27" s="28"/>
      <c r="AL27" s="28"/>
      <c r="AM27" s="33"/>
      <c r="AN27" s="11"/>
      <c r="AO27" s="67"/>
      <c r="AP27" s="68"/>
      <c r="AQ27" s="68"/>
      <c r="AR27" s="68"/>
      <c r="AS27" s="14"/>
      <c r="AT27" s="28"/>
      <c r="AU27" s="11"/>
      <c r="AV27" s="11"/>
      <c r="AW27" s="16"/>
      <c r="AX27" s="16"/>
      <c r="AY27" s="16"/>
      <c r="AZ27" s="16"/>
      <c r="BA27" s="16"/>
      <c r="BB27" s="16"/>
      <c r="BC27" s="16"/>
      <c r="BD27" s="16"/>
      <c r="BE27" s="14"/>
      <c r="BF27" s="11"/>
      <c r="BG27" s="11"/>
    </row>
    <row r="28" spans="1:70" ht="30" customHeight="1" x14ac:dyDescent="0.7">
      <c r="A28" s="25" t="s">
        <v>83</v>
      </c>
      <c r="B28" s="52"/>
      <c r="C28" s="53" t="s">
        <v>84</v>
      </c>
      <c r="D28" s="9"/>
      <c r="E28" s="6" t="s">
        <v>886</v>
      </c>
      <c r="F28" s="30">
        <v>1</v>
      </c>
      <c r="G28" s="49"/>
      <c r="H28" s="50"/>
      <c r="I28" s="215">
        <f t="shared" si="0"/>
        <v>0</v>
      </c>
      <c r="J28" s="49"/>
      <c r="K28" s="215">
        <f t="shared" si="1"/>
        <v>0</v>
      </c>
      <c r="L28" s="51"/>
      <c r="M28" s="215">
        <f t="shared" si="2"/>
        <v>0</v>
      </c>
      <c r="N28" s="51"/>
      <c r="O28" s="215">
        <f t="shared" si="3"/>
        <v>0</v>
      </c>
      <c r="P28" s="51"/>
      <c r="Q28" s="215">
        <f t="shared" si="4"/>
        <v>0</v>
      </c>
      <c r="R28" s="51"/>
      <c r="S28" s="215">
        <f t="shared" si="5"/>
        <v>0</v>
      </c>
      <c r="T28" s="215">
        <f t="shared" si="6"/>
        <v>0</v>
      </c>
      <c r="U28" s="215">
        <f t="shared" si="7"/>
        <v>0</v>
      </c>
      <c r="V28" s="216">
        <f t="shared" si="8"/>
        <v>0</v>
      </c>
      <c r="W28" s="15"/>
      <c r="X28" s="64" t="s">
        <v>83</v>
      </c>
      <c r="Y28" s="62"/>
      <c r="Z28" s="63" t="s">
        <v>84</v>
      </c>
      <c r="AA28" s="64"/>
      <c r="AB28" s="166" t="s">
        <v>886</v>
      </c>
      <c r="AC28" s="167">
        <v>1</v>
      </c>
      <c r="AE28" s="9" t="s">
        <v>83</v>
      </c>
      <c r="AF28" s="10" t="s">
        <v>85</v>
      </c>
      <c r="AG28" s="9"/>
      <c r="AH28" s="6" t="s">
        <v>886</v>
      </c>
      <c r="AI28" s="32">
        <v>1</v>
      </c>
      <c r="AJ28" s="14"/>
      <c r="AK28" s="28"/>
      <c r="AL28" s="28"/>
      <c r="AM28" s="33"/>
      <c r="AN28" s="11"/>
      <c r="AO28" s="67"/>
      <c r="AP28" s="68"/>
      <c r="AQ28" s="68"/>
      <c r="AR28" s="68"/>
      <c r="AS28" s="14"/>
      <c r="AT28" s="28"/>
      <c r="AU28" s="11"/>
      <c r="AV28" s="11"/>
      <c r="AW28" s="16"/>
      <c r="AX28" s="16"/>
      <c r="AY28" s="16"/>
      <c r="AZ28" s="16"/>
      <c r="BA28" s="16"/>
      <c r="BB28" s="16"/>
      <c r="BC28" s="16"/>
      <c r="BD28" s="16"/>
      <c r="BE28" s="14"/>
      <c r="BF28" s="11"/>
      <c r="BG28" s="11"/>
    </row>
    <row r="29" spans="1:70" ht="30" customHeight="1" x14ac:dyDescent="0.7">
      <c r="A29" s="25" t="s">
        <v>86</v>
      </c>
      <c r="B29" s="52"/>
      <c r="C29" s="53" t="s">
        <v>87</v>
      </c>
      <c r="D29" s="9"/>
      <c r="E29" s="6" t="s">
        <v>886</v>
      </c>
      <c r="F29" s="30">
        <v>1</v>
      </c>
      <c r="G29" s="49"/>
      <c r="H29" s="50"/>
      <c r="I29" s="215">
        <f t="shared" si="0"/>
        <v>0</v>
      </c>
      <c r="J29" s="49"/>
      <c r="K29" s="215">
        <f t="shared" si="1"/>
        <v>0</v>
      </c>
      <c r="L29" s="51"/>
      <c r="M29" s="215">
        <f t="shared" si="2"/>
        <v>0</v>
      </c>
      <c r="N29" s="51"/>
      <c r="O29" s="215">
        <f t="shared" si="3"/>
        <v>0</v>
      </c>
      <c r="P29" s="51"/>
      <c r="Q29" s="215">
        <f t="shared" si="4"/>
        <v>0</v>
      </c>
      <c r="R29" s="51"/>
      <c r="S29" s="215">
        <f t="shared" si="5"/>
        <v>0</v>
      </c>
      <c r="T29" s="215">
        <f t="shared" si="6"/>
        <v>0</v>
      </c>
      <c r="U29" s="215">
        <f t="shared" si="7"/>
        <v>0</v>
      </c>
      <c r="V29" s="216">
        <f t="shared" si="8"/>
        <v>0</v>
      </c>
      <c r="W29" s="15"/>
      <c r="X29" s="64" t="s">
        <v>86</v>
      </c>
      <c r="Y29" s="62"/>
      <c r="Z29" s="63" t="s">
        <v>87</v>
      </c>
      <c r="AA29" s="64"/>
      <c r="AB29" s="166" t="s">
        <v>886</v>
      </c>
      <c r="AC29" s="167">
        <v>1</v>
      </c>
      <c r="AE29" s="9" t="s">
        <v>86</v>
      </c>
      <c r="AF29" s="10" t="s">
        <v>88</v>
      </c>
      <c r="AG29" s="9"/>
      <c r="AH29" s="6" t="s">
        <v>886</v>
      </c>
      <c r="AI29" s="32">
        <v>1</v>
      </c>
      <c r="AJ29" s="14">
        <v>5000</v>
      </c>
      <c r="AK29" s="28"/>
      <c r="AL29" s="28"/>
      <c r="AM29" s="33"/>
      <c r="AN29" s="11"/>
      <c r="AO29" s="67"/>
      <c r="AP29" s="68"/>
      <c r="AQ29" s="68"/>
      <c r="AR29" s="68"/>
      <c r="AS29" s="14"/>
      <c r="AT29" s="28"/>
      <c r="AU29" s="11"/>
      <c r="AV29" s="11"/>
      <c r="AW29" s="16"/>
      <c r="AX29" s="16"/>
      <c r="AY29" s="16"/>
      <c r="AZ29" s="16"/>
      <c r="BA29" s="16"/>
      <c r="BB29" s="16"/>
      <c r="BC29" s="16"/>
      <c r="BD29" s="16"/>
      <c r="BE29" s="14"/>
      <c r="BF29" s="11"/>
      <c r="BG29" s="11"/>
    </row>
    <row r="30" spans="1:70" ht="48" x14ac:dyDescent="0.7">
      <c r="A30" s="25" t="s">
        <v>647</v>
      </c>
      <c r="B30" s="52"/>
      <c r="C30" s="53" t="s">
        <v>646</v>
      </c>
      <c r="D30" s="9"/>
      <c r="E30" s="6" t="s">
        <v>886</v>
      </c>
      <c r="F30" s="30">
        <v>1</v>
      </c>
      <c r="G30" s="49"/>
      <c r="H30" s="50"/>
      <c r="I30" s="215">
        <f t="shared" si="0"/>
        <v>0</v>
      </c>
      <c r="J30" s="49"/>
      <c r="K30" s="215">
        <f t="shared" si="1"/>
        <v>0</v>
      </c>
      <c r="L30" s="71"/>
      <c r="M30" s="220">
        <f t="shared" si="2"/>
        <v>0</v>
      </c>
      <c r="N30" s="71"/>
      <c r="O30" s="215">
        <f t="shared" si="3"/>
        <v>0</v>
      </c>
      <c r="P30" s="71"/>
      <c r="Q30" s="220">
        <f t="shared" si="4"/>
        <v>0</v>
      </c>
      <c r="R30" s="71"/>
      <c r="S30" s="215">
        <f t="shared" si="5"/>
        <v>0</v>
      </c>
      <c r="T30" s="220">
        <f t="shared" si="6"/>
        <v>0</v>
      </c>
      <c r="U30" s="220">
        <f t="shared" si="7"/>
        <v>0</v>
      </c>
      <c r="V30" s="216">
        <f t="shared" si="8"/>
        <v>0</v>
      </c>
      <c r="W30" s="15"/>
      <c r="X30" s="64"/>
      <c r="Y30" s="62"/>
      <c r="Z30" s="63"/>
      <c r="AA30" s="64"/>
      <c r="AB30" s="166"/>
      <c r="AC30" s="167"/>
      <c r="AE30" s="9"/>
      <c r="AF30" s="10"/>
      <c r="AG30" s="9"/>
      <c r="AH30" s="6"/>
      <c r="AI30" s="32"/>
      <c r="AJ30" s="14"/>
      <c r="AK30" s="28"/>
      <c r="AL30" s="28"/>
      <c r="AM30" s="33"/>
      <c r="AN30" s="11"/>
      <c r="AO30" s="67"/>
      <c r="AP30" s="68"/>
      <c r="AQ30" s="68"/>
      <c r="AR30" s="68"/>
      <c r="AS30" s="14"/>
      <c r="AT30" s="28"/>
      <c r="AU30" s="11"/>
      <c r="AV30" s="11"/>
      <c r="AW30" s="16"/>
      <c r="AX30" s="16"/>
      <c r="AY30" s="16"/>
      <c r="AZ30" s="16"/>
      <c r="BA30" s="16"/>
      <c r="BB30" s="16"/>
      <c r="BC30" s="16"/>
      <c r="BD30" s="16"/>
      <c r="BE30" s="14"/>
      <c r="BF30" s="11"/>
      <c r="BG30" s="11"/>
    </row>
    <row r="31" spans="1:70" ht="30" customHeight="1" x14ac:dyDescent="0.8">
      <c r="A31" s="341" t="s">
        <v>89</v>
      </c>
      <c r="B31" s="16"/>
      <c r="C31" s="274" t="s">
        <v>90</v>
      </c>
      <c r="D31" s="9"/>
      <c r="E31" s="9"/>
      <c r="F31" s="30"/>
      <c r="G31" s="58"/>
      <c r="H31" s="59"/>
      <c r="I31" s="60"/>
      <c r="J31" s="58"/>
      <c r="K31" s="60"/>
      <c r="L31" s="58"/>
      <c r="M31" s="59"/>
      <c r="N31" s="59"/>
      <c r="O31" s="60"/>
      <c r="P31" s="58"/>
      <c r="Q31" s="59"/>
      <c r="R31" s="59"/>
      <c r="S31" s="60"/>
      <c r="T31" s="27"/>
      <c r="U31" s="29"/>
      <c r="V31" s="217"/>
      <c r="W31" s="15"/>
      <c r="X31" s="168" t="s">
        <v>89</v>
      </c>
      <c r="Y31" s="169"/>
      <c r="Z31" s="154" t="s">
        <v>90</v>
      </c>
      <c r="AA31" s="64"/>
      <c r="AB31" s="64"/>
      <c r="AC31" s="167"/>
      <c r="AE31" s="170" t="s">
        <v>89</v>
      </c>
      <c r="AF31" s="171" t="s">
        <v>91</v>
      </c>
      <c r="AG31" s="9"/>
      <c r="AH31" s="9"/>
      <c r="AI31" s="32"/>
      <c r="AJ31" s="66"/>
      <c r="AK31" s="69"/>
      <c r="AL31" s="69"/>
      <c r="AM31" s="67"/>
      <c r="AN31" s="68"/>
      <c r="AO31" s="67"/>
      <c r="AP31" s="68"/>
      <c r="AQ31" s="68"/>
      <c r="AR31" s="68"/>
      <c r="AS31" s="66"/>
      <c r="AT31" s="69"/>
      <c r="AU31" s="68"/>
      <c r="AV31" s="68"/>
      <c r="AW31" s="16"/>
      <c r="AX31" s="16"/>
      <c r="AY31" s="16"/>
      <c r="AZ31" s="16"/>
      <c r="BA31" s="16"/>
      <c r="BB31" s="16"/>
      <c r="BC31" s="16"/>
      <c r="BD31" s="16"/>
      <c r="BE31" s="14"/>
      <c r="BF31" s="11"/>
      <c r="BG31" s="11"/>
    </row>
    <row r="32" spans="1:70" ht="30" customHeight="1" x14ac:dyDescent="0.7">
      <c r="A32" s="25" t="s">
        <v>92</v>
      </c>
      <c r="B32" s="52"/>
      <c r="C32" s="53" t="s">
        <v>93</v>
      </c>
      <c r="D32" s="9"/>
      <c r="E32" s="6" t="s">
        <v>886</v>
      </c>
      <c r="F32" s="30">
        <v>4</v>
      </c>
      <c r="G32" s="49"/>
      <c r="H32" s="50"/>
      <c r="I32" s="215">
        <f t="shared" si="0"/>
        <v>0</v>
      </c>
      <c r="J32" s="49"/>
      <c r="K32" s="215">
        <f t="shared" si="1"/>
        <v>0</v>
      </c>
      <c r="L32" s="51"/>
      <c r="M32" s="215">
        <f t="shared" si="2"/>
        <v>0</v>
      </c>
      <c r="N32" s="51"/>
      <c r="O32" s="215">
        <f t="shared" si="3"/>
        <v>0</v>
      </c>
      <c r="P32" s="51"/>
      <c r="Q32" s="215">
        <f t="shared" si="4"/>
        <v>0</v>
      </c>
      <c r="R32" s="51"/>
      <c r="S32" s="215">
        <f t="shared" si="5"/>
        <v>0</v>
      </c>
      <c r="T32" s="215">
        <f t="shared" si="6"/>
        <v>0</v>
      </c>
      <c r="U32" s="215">
        <f t="shared" si="7"/>
        <v>0</v>
      </c>
      <c r="V32" s="216">
        <f t="shared" si="8"/>
        <v>0</v>
      </c>
      <c r="W32" s="15"/>
      <c r="X32" s="64" t="s">
        <v>92</v>
      </c>
      <c r="Y32" s="62"/>
      <c r="Z32" s="63" t="s">
        <v>93</v>
      </c>
      <c r="AA32" s="64"/>
      <c r="AB32" s="166" t="s">
        <v>886</v>
      </c>
      <c r="AC32" s="167">
        <v>4</v>
      </c>
      <c r="AE32" s="9" t="s">
        <v>92</v>
      </c>
      <c r="AF32" s="10" t="s">
        <v>474</v>
      </c>
      <c r="AG32" s="9"/>
      <c r="AH32" s="6" t="s">
        <v>886</v>
      </c>
      <c r="AI32" s="32">
        <v>4</v>
      </c>
      <c r="AJ32" s="14">
        <v>108322.87121734626</v>
      </c>
      <c r="AK32" s="28">
        <f>AJ32/AI32</f>
        <v>27080.717804336564</v>
      </c>
      <c r="AL32" s="28"/>
      <c r="AM32" s="33"/>
      <c r="AN32" s="11"/>
      <c r="AO32" s="67"/>
      <c r="AP32" s="68"/>
      <c r="AQ32" s="68"/>
      <c r="AR32" s="68"/>
      <c r="AS32" s="14"/>
      <c r="AT32" s="28"/>
      <c r="AU32" s="11"/>
      <c r="AV32" s="11"/>
      <c r="AW32" s="16"/>
      <c r="AX32" s="16"/>
      <c r="AY32" s="16"/>
      <c r="AZ32" s="16"/>
      <c r="BA32" s="16"/>
      <c r="BB32" s="16"/>
      <c r="BC32" s="16"/>
      <c r="BD32" s="16"/>
      <c r="BE32" s="14"/>
      <c r="BF32" s="11"/>
      <c r="BG32" s="11"/>
    </row>
    <row r="33" spans="1:59" ht="30" customHeight="1" x14ac:dyDescent="0.7">
      <c r="A33" s="25" t="s">
        <v>94</v>
      </c>
      <c r="B33" s="52"/>
      <c r="C33" s="53" t="s">
        <v>95</v>
      </c>
      <c r="D33" s="9"/>
      <c r="E33" s="6" t="s">
        <v>886</v>
      </c>
      <c r="F33" s="30">
        <v>4</v>
      </c>
      <c r="G33" s="49"/>
      <c r="H33" s="50"/>
      <c r="I33" s="215">
        <f t="shared" si="0"/>
        <v>0</v>
      </c>
      <c r="J33" s="49"/>
      <c r="K33" s="215">
        <f t="shared" si="1"/>
        <v>0</v>
      </c>
      <c r="L33" s="51"/>
      <c r="M33" s="215">
        <f t="shared" si="2"/>
        <v>0</v>
      </c>
      <c r="N33" s="51"/>
      <c r="O33" s="215">
        <f t="shared" si="3"/>
        <v>0</v>
      </c>
      <c r="P33" s="51"/>
      <c r="Q33" s="215">
        <f t="shared" si="4"/>
        <v>0</v>
      </c>
      <c r="R33" s="51"/>
      <c r="S33" s="215">
        <f t="shared" si="5"/>
        <v>0</v>
      </c>
      <c r="T33" s="215">
        <f t="shared" si="6"/>
        <v>0</v>
      </c>
      <c r="U33" s="215">
        <f t="shared" si="7"/>
        <v>0</v>
      </c>
      <c r="V33" s="216">
        <f t="shared" si="8"/>
        <v>0</v>
      </c>
      <c r="W33" s="15"/>
      <c r="X33" s="64" t="s">
        <v>94</v>
      </c>
      <c r="Y33" s="62"/>
      <c r="Z33" s="63" t="s">
        <v>95</v>
      </c>
      <c r="AA33" s="64"/>
      <c r="AB33" s="166" t="s">
        <v>886</v>
      </c>
      <c r="AC33" s="167">
        <v>4</v>
      </c>
      <c r="AE33" s="9" t="s">
        <v>94</v>
      </c>
      <c r="AF33" s="10" t="s">
        <v>96</v>
      </c>
      <c r="AG33" s="9"/>
      <c r="AH33" s="6" t="s">
        <v>886</v>
      </c>
      <c r="AI33" s="32">
        <v>4</v>
      </c>
      <c r="AJ33" s="14">
        <v>88390</v>
      </c>
      <c r="AK33" s="28">
        <f>AJ33/AI33</f>
        <v>22097.5</v>
      </c>
      <c r="AL33" s="28"/>
      <c r="AM33" s="33"/>
      <c r="AN33" s="11"/>
      <c r="AO33" s="67"/>
      <c r="AP33" s="68"/>
      <c r="AQ33" s="68"/>
      <c r="AR33" s="68"/>
      <c r="AS33" s="14"/>
      <c r="AT33" s="28"/>
      <c r="AU33" s="11"/>
      <c r="AV33" s="11"/>
      <c r="AW33" s="16"/>
      <c r="AX33" s="16"/>
      <c r="AY33" s="16"/>
      <c r="AZ33" s="16"/>
      <c r="BA33" s="16"/>
      <c r="BB33" s="16"/>
      <c r="BC33" s="16"/>
      <c r="BD33" s="16"/>
      <c r="BE33" s="14"/>
      <c r="BF33" s="11"/>
      <c r="BG33" s="11"/>
    </row>
    <row r="34" spans="1:59" ht="30" customHeight="1" x14ac:dyDescent="0.7">
      <c r="A34" s="25" t="s">
        <v>97</v>
      </c>
      <c r="B34" s="52"/>
      <c r="C34" s="53" t="s">
        <v>586</v>
      </c>
      <c r="D34" s="9"/>
      <c r="E34" s="6" t="s">
        <v>886</v>
      </c>
      <c r="F34" s="30">
        <v>2</v>
      </c>
      <c r="G34" s="49"/>
      <c r="H34" s="50"/>
      <c r="I34" s="215">
        <f t="shared" si="0"/>
        <v>0</v>
      </c>
      <c r="J34" s="49"/>
      <c r="K34" s="215">
        <f t="shared" si="1"/>
        <v>0</v>
      </c>
      <c r="L34" s="51"/>
      <c r="M34" s="215">
        <f t="shared" si="2"/>
        <v>0</v>
      </c>
      <c r="N34" s="51"/>
      <c r="O34" s="215">
        <f t="shared" si="3"/>
        <v>0</v>
      </c>
      <c r="P34" s="51"/>
      <c r="Q34" s="215">
        <f t="shared" si="4"/>
        <v>0</v>
      </c>
      <c r="R34" s="51"/>
      <c r="S34" s="215">
        <f t="shared" si="5"/>
        <v>0</v>
      </c>
      <c r="T34" s="215">
        <f t="shared" si="6"/>
        <v>0</v>
      </c>
      <c r="U34" s="215">
        <f t="shared" si="7"/>
        <v>0</v>
      </c>
      <c r="V34" s="216">
        <f t="shared" si="8"/>
        <v>0</v>
      </c>
      <c r="W34" s="15"/>
      <c r="X34" s="64"/>
      <c r="Y34" s="62"/>
      <c r="Z34" s="63"/>
      <c r="AA34" s="64"/>
      <c r="AB34" s="166"/>
      <c r="AC34" s="167"/>
      <c r="AE34" s="9"/>
      <c r="AF34" s="10"/>
      <c r="AG34" s="9"/>
      <c r="AH34" s="6"/>
      <c r="AI34" s="32"/>
      <c r="AJ34" s="14"/>
      <c r="AK34" s="28"/>
      <c r="AL34" s="28"/>
      <c r="AM34" s="33"/>
      <c r="AN34" s="11"/>
      <c r="AO34" s="67"/>
      <c r="AP34" s="68"/>
      <c r="AQ34" s="68"/>
      <c r="AR34" s="68"/>
      <c r="AS34" s="14"/>
      <c r="AT34" s="28"/>
      <c r="AU34" s="11"/>
      <c r="AV34" s="11"/>
      <c r="AW34" s="16"/>
      <c r="AX34" s="16"/>
      <c r="AY34" s="16"/>
      <c r="AZ34" s="16"/>
      <c r="BA34" s="16"/>
      <c r="BB34" s="16"/>
      <c r="BC34" s="16"/>
      <c r="BD34" s="16"/>
      <c r="BE34" s="14"/>
      <c r="BF34" s="11"/>
      <c r="BG34" s="11"/>
    </row>
    <row r="35" spans="1:59" ht="30" customHeight="1" x14ac:dyDescent="0.7">
      <c r="A35" s="25" t="s">
        <v>98</v>
      </c>
      <c r="B35" s="52"/>
      <c r="C35" s="53" t="s">
        <v>1068</v>
      </c>
      <c r="D35" s="9"/>
      <c r="E35" s="6" t="s">
        <v>886</v>
      </c>
      <c r="F35" s="30">
        <v>2</v>
      </c>
      <c r="G35" s="49"/>
      <c r="H35" s="50"/>
      <c r="I35" s="215">
        <f t="shared" si="0"/>
        <v>0</v>
      </c>
      <c r="J35" s="49"/>
      <c r="K35" s="215">
        <f t="shared" si="1"/>
        <v>0</v>
      </c>
      <c r="L35" s="51"/>
      <c r="M35" s="215">
        <f t="shared" si="2"/>
        <v>0</v>
      </c>
      <c r="N35" s="51"/>
      <c r="O35" s="215">
        <f t="shared" si="3"/>
        <v>0</v>
      </c>
      <c r="P35" s="51"/>
      <c r="Q35" s="215">
        <f t="shared" si="4"/>
        <v>0</v>
      </c>
      <c r="R35" s="51"/>
      <c r="S35" s="215">
        <f t="shared" si="5"/>
        <v>0</v>
      </c>
      <c r="T35" s="215">
        <f t="shared" si="6"/>
        <v>0</v>
      </c>
      <c r="U35" s="215">
        <f t="shared" si="7"/>
        <v>0</v>
      </c>
      <c r="V35" s="216">
        <f t="shared" si="8"/>
        <v>0</v>
      </c>
      <c r="W35" s="15"/>
      <c r="X35" s="64" t="s">
        <v>97</v>
      </c>
      <c r="Y35" s="62"/>
      <c r="Z35" s="63" t="s">
        <v>475</v>
      </c>
      <c r="AA35" s="64"/>
      <c r="AB35" s="166" t="s">
        <v>886</v>
      </c>
      <c r="AC35" s="167">
        <v>2</v>
      </c>
      <c r="AE35" s="9" t="s">
        <v>97</v>
      </c>
      <c r="AF35" s="10" t="s">
        <v>476</v>
      </c>
      <c r="AG35" s="9"/>
      <c r="AH35" s="6" t="s">
        <v>886</v>
      </c>
      <c r="AI35" s="32">
        <v>2</v>
      </c>
      <c r="AJ35" s="14"/>
      <c r="AK35" s="28"/>
      <c r="AL35" s="28"/>
      <c r="AM35" s="33"/>
      <c r="AN35" s="11"/>
      <c r="AO35" s="67"/>
      <c r="AP35" s="68"/>
      <c r="AQ35" s="68"/>
      <c r="AR35" s="68"/>
      <c r="AS35" s="14"/>
      <c r="AT35" s="28"/>
      <c r="AU35" s="11"/>
      <c r="AV35" s="11"/>
      <c r="AW35" s="16"/>
      <c r="AX35" s="16"/>
      <c r="AY35" s="16"/>
      <c r="AZ35" s="16"/>
      <c r="BA35" s="16"/>
      <c r="BB35" s="16"/>
      <c r="BC35" s="16"/>
      <c r="BD35" s="16"/>
      <c r="BE35" s="14"/>
      <c r="BF35" s="11"/>
      <c r="BG35" s="11"/>
    </row>
    <row r="36" spans="1:59" ht="30" customHeight="1" x14ac:dyDescent="0.7">
      <c r="A36" s="25" t="s">
        <v>101</v>
      </c>
      <c r="B36" s="52"/>
      <c r="C36" s="584" t="s">
        <v>1329</v>
      </c>
      <c r="D36" s="9"/>
      <c r="E36" s="6"/>
      <c r="F36" s="30">
        <v>2</v>
      </c>
      <c r="G36" s="49"/>
      <c r="H36" s="50"/>
      <c r="I36" s="215">
        <f t="shared" si="0"/>
        <v>0</v>
      </c>
      <c r="J36" s="49"/>
      <c r="K36" s="215">
        <f t="shared" si="1"/>
        <v>0</v>
      </c>
      <c r="L36" s="51"/>
      <c r="M36" s="215">
        <f t="shared" si="2"/>
        <v>0</v>
      </c>
      <c r="N36" s="51"/>
      <c r="O36" s="215">
        <f t="shared" si="3"/>
        <v>0</v>
      </c>
      <c r="P36" s="51"/>
      <c r="Q36" s="215">
        <f t="shared" si="4"/>
        <v>0</v>
      </c>
      <c r="R36" s="51"/>
      <c r="S36" s="215">
        <f t="shared" si="5"/>
        <v>0</v>
      </c>
      <c r="T36" s="215">
        <f t="shared" si="6"/>
        <v>0</v>
      </c>
      <c r="U36" s="215">
        <f t="shared" si="7"/>
        <v>0</v>
      </c>
      <c r="V36" s="216">
        <f t="shared" si="8"/>
        <v>0</v>
      </c>
      <c r="W36" s="15"/>
      <c r="X36" s="64"/>
      <c r="Y36" s="62"/>
      <c r="Z36" s="63"/>
      <c r="AA36" s="64"/>
      <c r="AB36" s="166"/>
      <c r="AC36" s="167"/>
      <c r="AE36" s="9"/>
      <c r="AF36" s="10"/>
      <c r="AG36" s="9"/>
      <c r="AH36" s="6"/>
      <c r="AI36" s="32"/>
      <c r="AJ36" s="14"/>
      <c r="AK36" s="28"/>
      <c r="AL36" s="28"/>
      <c r="AM36" s="33"/>
      <c r="AN36" s="11"/>
      <c r="AO36" s="67"/>
      <c r="AP36" s="68"/>
      <c r="AQ36" s="68"/>
      <c r="AR36" s="68"/>
      <c r="AS36" s="14"/>
      <c r="AT36" s="28"/>
      <c r="AU36" s="11"/>
      <c r="AV36" s="11"/>
      <c r="AW36" s="16"/>
      <c r="AX36" s="16"/>
      <c r="AY36" s="16"/>
      <c r="AZ36" s="16"/>
      <c r="BA36" s="16"/>
      <c r="BB36" s="16"/>
      <c r="BC36" s="16"/>
      <c r="BD36" s="16"/>
      <c r="BE36" s="14"/>
      <c r="BF36" s="11"/>
      <c r="BG36" s="11"/>
    </row>
    <row r="37" spans="1:59" ht="30" customHeight="1" x14ac:dyDescent="0.7">
      <c r="A37" s="25" t="s">
        <v>104</v>
      </c>
      <c r="B37" s="52"/>
      <c r="C37" s="53" t="s">
        <v>99</v>
      </c>
      <c r="D37" s="9"/>
      <c r="E37" s="6" t="s">
        <v>886</v>
      </c>
      <c r="F37" s="30">
        <v>1</v>
      </c>
      <c r="G37" s="49"/>
      <c r="H37" s="50"/>
      <c r="I37" s="215">
        <f t="shared" si="0"/>
        <v>0</v>
      </c>
      <c r="J37" s="49"/>
      <c r="K37" s="215">
        <f t="shared" si="1"/>
        <v>0</v>
      </c>
      <c r="L37" s="51"/>
      <c r="M37" s="215">
        <f t="shared" si="2"/>
        <v>0</v>
      </c>
      <c r="N37" s="51"/>
      <c r="O37" s="215">
        <f t="shared" si="3"/>
        <v>0</v>
      </c>
      <c r="P37" s="51"/>
      <c r="Q37" s="215">
        <f t="shared" si="4"/>
        <v>0</v>
      </c>
      <c r="R37" s="51"/>
      <c r="S37" s="215">
        <f t="shared" si="5"/>
        <v>0</v>
      </c>
      <c r="T37" s="215">
        <f t="shared" si="6"/>
        <v>0</v>
      </c>
      <c r="U37" s="215">
        <f t="shared" si="7"/>
        <v>0</v>
      </c>
      <c r="V37" s="216">
        <f t="shared" si="8"/>
        <v>0</v>
      </c>
      <c r="W37" s="15"/>
      <c r="X37" s="64" t="s">
        <v>98</v>
      </c>
      <c r="Y37" s="62"/>
      <c r="Z37" s="63" t="s">
        <v>99</v>
      </c>
      <c r="AA37" s="64"/>
      <c r="AB37" s="166" t="s">
        <v>886</v>
      </c>
      <c r="AC37" s="167">
        <v>1</v>
      </c>
      <c r="AE37" s="9" t="s">
        <v>98</v>
      </c>
      <c r="AF37" s="10" t="s">
        <v>100</v>
      </c>
      <c r="AG37" s="9"/>
      <c r="AH37" s="6" t="s">
        <v>886</v>
      </c>
      <c r="AI37" s="32">
        <v>1</v>
      </c>
      <c r="AJ37" s="14"/>
      <c r="AK37" s="28"/>
      <c r="AL37" s="28"/>
      <c r="AM37" s="33"/>
      <c r="AN37" s="11"/>
      <c r="AO37" s="67"/>
      <c r="AP37" s="68"/>
      <c r="AQ37" s="68"/>
      <c r="AR37" s="68"/>
      <c r="AS37" s="14"/>
      <c r="AT37" s="28"/>
      <c r="AU37" s="11"/>
      <c r="AV37" s="11"/>
      <c r="AW37" s="16"/>
      <c r="AX37" s="16"/>
      <c r="AY37" s="16"/>
      <c r="AZ37" s="16"/>
      <c r="BA37" s="16"/>
      <c r="BB37" s="16"/>
      <c r="BC37" s="16"/>
      <c r="BD37" s="16"/>
      <c r="BE37" s="14"/>
      <c r="BF37" s="11"/>
      <c r="BG37" s="11"/>
    </row>
    <row r="38" spans="1:59" ht="30" customHeight="1" x14ac:dyDescent="0.7">
      <c r="A38" s="25" t="s">
        <v>105</v>
      </c>
      <c r="B38" s="52"/>
      <c r="C38" s="53" t="s">
        <v>1279</v>
      </c>
      <c r="D38" s="9"/>
      <c r="E38" s="6" t="s">
        <v>886</v>
      </c>
      <c r="F38" s="30">
        <v>2</v>
      </c>
      <c r="G38" s="49"/>
      <c r="H38" s="50"/>
      <c r="I38" s="215">
        <f t="shared" si="0"/>
        <v>0</v>
      </c>
      <c r="J38" s="49"/>
      <c r="K38" s="215">
        <f t="shared" si="1"/>
        <v>0</v>
      </c>
      <c r="L38" s="51"/>
      <c r="M38" s="215">
        <f t="shared" si="2"/>
        <v>0</v>
      </c>
      <c r="N38" s="51"/>
      <c r="O38" s="215">
        <f t="shared" si="3"/>
        <v>0</v>
      </c>
      <c r="P38" s="51"/>
      <c r="Q38" s="215">
        <f t="shared" si="4"/>
        <v>0</v>
      </c>
      <c r="R38" s="51"/>
      <c r="S38" s="215">
        <f t="shared" si="5"/>
        <v>0</v>
      </c>
      <c r="T38" s="215">
        <f t="shared" si="6"/>
        <v>0</v>
      </c>
      <c r="U38" s="215">
        <f t="shared" si="7"/>
        <v>0</v>
      </c>
      <c r="V38" s="216">
        <f t="shared" si="8"/>
        <v>0</v>
      </c>
      <c r="W38" s="15"/>
      <c r="X38" s="64" t="s">
        <v>101</v>
      </c>
      <c r="Y38" s="62"/>
      <c r="Z38" s="63" t="s">
        <v>102</v>
      </c>
      <c r="AA38" s="64"/>
      <c r="AB38" s="166" t="s">
        <v>886</v>
      </c>
      <c r="AC38" s="167">
        <v>2</v>
      </c>
      <c r="AE38" s="9" t="s">
        <v>101</v>
      </c>
      <c r="AF38" s="10" t="s">
        <v>103</v>
      </c>
      <c r="AG38" s="9"/>
      <c r="AH38" s="6" t="s">
        <v>886</v>
      </c>
      <c r="AI38" s="32">
        <v>2</v>
      </c>
      <c r="AJ38" s="14"/>
      <c r="AK38" s="28"/>
      <c r="AL38" s="28"/>
      <c r="AM38" s="33"/>
      <c r="AN38" s="11"/>
      <c r="AO38" s="67"/>
      <c r="AP38" s="68"/>
      <c r="AQ38" s="68"/>
      <c r="AR38" s="68"/>
      <c r="AS38" s="14"/>
      <c r="AT38" s="28"/>
      <c r="AU38" s="11"/>
      <c r="AV38" s="11"/>
      <c r="AW38" s="16"/>
      <c r="AX38" s="16"/>
      <c r="AY38" s="16"/>
      <c r="AZ38" s="16"/>
      <c r="BA38" s="16"/>
      <c r="BB38" s="16"/>
      <c r="BC38" s="16"/>
      <c r="BD38" s="16"/>
      <c r="BE38" s="14"/>
      <c r="BF38" s="11"/>
      <c r="BG38" s="11"/>
    </row>
    <row r="39" spans="1:59" ht="30" customHeight="1" x14ac:dyDescent="0.7">
      <c r="A39" s="25" t="s">
        <v>108</v>
      </c>
      <c r="B39" s="52"/>
      <c r="C39" s="706" t="s">
        <v>1333</v>
      </c>
      <c r="D39" s="707"/>
      <c r="E39" s="708" t="s">
        <v>886</v>
      </c>
      <c r="F39" s="709">
        <v>1</v>
      </c>
      <c r="G39" s="49"/>
      <c r="H39" s="50"/>
      <c r="I39" s="215">
        <f t="shared" si="0"/>
        <v>0</v>
      </c>
      <c r="J39" s="49"/>
      <c r="K39" s="215">
        <f t="shared" si="1"/>
        <v>0</v>
      </c>
      <c r="L39" s="51"/>
      <c r="M39" s="215">
        <f t="shared" si="2"/>
        <v>0</v>
      </c>
      <c r="N39" s="51"/>
      <c r="O39" s="215">
        <f t="shared" si="3"/>
        <v>0</v>
      </c>
      <c r="P39" s="51"/>
      <c r="Q39" s="215">
        <f t="shared" si="4"/>
        <v>0</v>
      </c>
      <c r="R39" s="51"/>
      <c r="S39" s="215">
        <f t="shared" si="5"/>
        <v>0</v>
      </c>
      <c r="T39" s="215">
        <f t="shared" si="6"/>
        <v>0</v>
      </c>
      <c r="U39" s="215">
        <f t="shared" si="7"/>
        <v>0</v>
      </c>
      <c r="V39" s="216">
        <f t="shared" si="8"/>
        <v>0</v>
      </c>
      <c r="W39" s="15"/>
      <c r="X39" s="64"/>
      <c r="Y39" s="62"/>
      <c r="Z39" s="63"/>
      <c r="AA39" s="64"/>
      <c r="AB39" s="166"/>
      <c r="AC39" s="167"/>
      <c r="AE39" s="9"/>
      <c r="AF39" s="10"/>
      <c r="AG39" s="9"/>
      <c r="AH39" s="6"/>
      <c r="AI39" s="32"/>
      <c r="AJ39" s="14"/>
      <c r="AK39" s="28"/>
      <c r="AL39" s="28"/>
      <c r="AM39" s="33"/>
      <c r="AN39" s="11"/>
      <c r="AO39" s="67"/>
      <c r="AP39" s="68"/>
      <c r="AQ39" s="68"/>
      <c r="AR39" s="68"/>
      <c r="AS39" s="14"/>
      <c r="AT39" s="28"/>
      <c r="AU39" s="11"/>
      <c r="AV39" s="11"/>
      <c r="AW39" s="16"/>
      <c r="AX39" s="16"/>
      <c r="AY39" s="16"/>
      <c r="AZ39" s="16"/>
      <c r="BA39" s="16"/>
      <c r="BB39" s="16"/>
      <c r="BC39" s="16"/>
      <c r="BD39" s="16"/>
      <c r="BE39" s="14"/>
      <c r="BF39" s="11"/>
      <c r="BG39" s="11"/>
    </row>
    <row r="40" spans="1:59" ht="30" customHeight="1" x14ac:dyDescent="0.7">
      <c r="A40" s="25" t="s">
        <v>109</v>
      </c>
      <c r="B40" s="52"/>
      <c r="C40" s="53" t="s">
        <v>1330</v>
      </c>
      <c r="D40" s="9"/>
      <c r="E40" s="6" t="s">
        <v>886</v>
      </c>
      <c r="F40" s="30">
        <v>2</v>
      </c>
      <c r="G40" s="49"/>
      <c r="H40" s="50"/>
      <c r="I40" s="215">
        <f t="shared" si="0"/>
        <v>0</v>
      </c>
      <c r="J40" s="49"/>
      <c r="K40" s="215">
        <f t="shared" si="1"/>
        <v>0</v>
      </c>
      <c r="L40" s="51"/>
      <c r="M40" s="215">
        <f t="shared" si="2"/>
        <v>0</v>
      </c>
      <c r="N40" s="51"/>
      <c r="O40" s="215">
        <f t="shared" si="3"/>
        <v>0</v>
      </c>
      <c r="P40" s="51"/>
      <c r="Q40" s="215">
        <f t="shared" si="4"/>
        <v>0</v>
      </c>
      <c r="R40" s="51"/>
      <c r="S40" s="215">
        <f t="shared" si="5"/>
        <v>0</v>
      </c>
      <c r="T40" s="215">
        <f t="shared" si="6"/>
        <v>0</v>
      </c>
      <c r="U40" s="215">
        <f t="shared" si="7"/>
        <v>0</v>
      </c>
      <c r="V40" s="216">
        <f t="shared" si="8"/>
        <v>0</v>
      </c>
      <c r="W40" s="15"/>
      <c r="X40" s="64" t="s">
        <v>108</v>
      </c>
      <c r="Y40" s="62"/>
      <c r="Z40" s="63" t="s">
        <v>106</v>
      </c>
      <c r="AA40" s="64"/>
      <c r="AB40" s="166" t="s">
        <v>886</v>
      </c>
      <c r="AC40" s="167">
        <v>2</v>
      </c>
      <c r="AE40" s="9" t="s">
        <v>108</v>
      </c>
      <c r="AF40" s="10" t="s">
        <v>107</v>
      </c>
      <c r="AG40" s="9"/>
      <c r="AH40" s="6" t="s">
        <v>886</v>
      </c>
      <c r="AI40" s="32">
        <v>2</v>
      </c>
      <c r="AJ40" s="14">
        <v>50446.790650570227</v>
      </c>
      <c r="AK40" s="28">
        <f t="shared" ref="AK40:AK45" si="9">AJ40/AI40</f>
        <v>25223.395325285113</v>
      </c>
      <c r="AL40" s="28"/>
      <c r="AM40" s="33"/>
      <c r="AN40" s="11"/>
      <c r="AO40" s="67"/>
      <c r="AP40" s="68"/>
      <c r="AQ40" s="68"/>
      <c r="AR40" s="68"/>
      <c r="AS40" s="14"/>
      <c r="AT40" s="28"/>
      <c r="AU40" s="11"/>
      <c r="AV40" s="11"/>
      <c r="AW40" s="16"/>
      <c r="AX40" s="16"/>
      <c r="AY40" s="16"/>
      <c r="AZ40" s="16"/>
      <c r="BA40" s="16"/>
      <c r="BB40" s="16"/>
      <c r="BC40" s="16"/>
      <c r="BD40" s="16"/>
      <c r="BE40" s="14"/>
      <c r="BF40" s="11"/>
      <c r="BG40" s="11"/>
    </row>
    <row r="41" spans="1:59" ht="30" customHeight="1" x14ac:dyDescent="0.7">
      <c r="A41" s="25" t="s">
        <v>111</v>
      </c>
      <c r="B41" s="52"/>
      <c r="C41" s="584" t="s">
        <v>1331</v>
      </c>
      <c r="D41" s="9"/>
      <c r="E41" s="6" t="s">
        <v>886</v>
      </c>
      <c r="F41" s="30">
        <v>2</v>
      </c>
      <c r="G41" s="49"/>
      <c r="H41" s="50"/>
      <c r="I41" s="215">
        <f t="shared" si="0"/>
        <v>0</v>
      </c>
      <c r="J41" s="49"/>
      <c r="K41" s="215">
        <f t="shared" si="1"/>
        <v>0</v>
      </c>
      <c r="L41" s="51"/>
      <c r="M41" s="215">
        <f t="shared" si="2"/>
        <v>0</v>
      </c>
      <c r="N41" s="51"/>
      <c r="O41" s="215">
        <f t="shared" si="3"/>
        <v>0</v>
      </c>
      <c r="P41" s="51"/>
      <c r="Q41" s="215">
        <f t="shared" si="4"/>
        <v>0</v>
      </c>
      <c r="R41" s="51"/>
      <c r="S41" s="215">
        <f t="shared" si="5"/>
        <v>0</v>
      </c>
      <c r="T41" s="215">
        <f t="shared" si="6"/>
        <v>0</v>
      </c>
      <c r="U41" s="215">
        <f t="shared" si="7"/>
        <v>0</v>
      </c>
      <c r="V41" s="216">
        <f t="shared" si="8"/>
        <v>0</v>
      </c>
      <c r="W41" s="15"/>
      <c r="X41" s="64"/>
      <c r="Y41" s="62"/>
      <c r="Z41" s="63"/>
      <c r="AA41" s="64"/>
      <c r="AB41" s="166"/>
      <c r="AC41" s="167"/>
      <c r="AE41" s="9"/>
      <c r="AF41" s="10"/>
      <c r="AG41" s="9"/>
      <c r="AH41" s="6"/>
      <c r="AI41" s="32"/>
      <c r="AJ41" s="14"/>
      <c r="AK41" s="28"/>
      <c r="AL41" s="28"/>
      <c r="AM41" s="33"/>
      <c r="AN41" s="11"/>
      <c r="AO41" s="67"/>
      <c r="AP41" s="68"/>
      <c r="AQ41" s="68"/>
      <c r="AR41" s="68"/>
      <c r="AS41" s="14"/>
      <c r="AT41" s="28"/>
      <c r="AU41" s="11"/>
      <c r="AV41" s="11"/>
      <c r="AW41" s="16"/>
      <c r="AX41" s="16"/>
      <c r="AY41" s="16"/>
      <c r="AZ41" s="16"/>
      <c r="BA41" s="16"/>
      <c r="BB41" s="16"/>
      <c r="BC41" s="16"/>
      <c r="BD41" s="16"/>
      <c r="BE41" s="14"/>
      <c r="BF41" s="11"/>
      <c r="BG41" s="11"/>
    </row>
    <row r="42" spans="1:59" ht="30" customHeight="1" x14ac:dyDescent="0.7">
      <c r="A42" s="25" t="s">
        <v>112</v>
      </c>
      <c r="B42" s="52"/>
      <c r="C42" s="53" t="s">
        <v>110</v>
      </c>
      <c r="D42" s="9"/>
      <c r="E42" s="6" t="s">
        <v>886</v>
      </c>
      <c r="F42" s="30">
        <v>2</v>
      </c>
      <c r="G42" s="49"/>
      <c r="H42" s="50"/>
      <c r="I42" s="215">
        <f t="shared" si="0"/>
        <v>0</v>
      </c>
      <c r="J42" s="49"/>
      <c r="K42" s="215">
        <f t="shared" si="1"/>
        <v>0</v>
      </c>
      <c r="L42" s="51"/>
      <c r="M42" s="215">
        <f t="shared" si="2"/>
        <v>0</v>
      </c>
      <c r="N42" s="51"/>
      <c r="O42" s="215">
        <f t="shared" si="3"/>
        <v>0</v>
      </c>
      <c r="P42" s="51"/>
      <c r="Q42" s="215">
        <f t="shared" si="4"/>
        <v>0</v>
      </c>
      <c r="R42" s="51"/>
      <c r="S42" s="215">
        <f t="shared" si="5"/>
        <v>0</v>
      </c>
      <c r="T42" s="215">
        <f t="shared" si="6"/>
        <v>0</v>
      </c>
      <c r="U42" s="215">
        <f t="shared" si="7"/>
        <v>0</v>
      </c>
      <c r="V42" s="216">
        <f t="shared" si="8"/>
        <v>0</v>
      </c>
      <c r="W42" s="15"/>
      <c r="X42" s="64"/>
      <c r="Y42" s="62"/>
      <c r="Z42" s="63"/>
      <c r="AA42" s="64"/>
      <c r="AB42" s="166"/>
      <c r="AC42" s="167"/>
      <c r="AE42" s="9"/>
      <c r="AF42" s="10"/>
      <c r="AG42" s="9"/>
      <c r="AH42" s="6"/>
      <c r="AI42" s="32"/>
      <c r="AJ42" s="14"/>
      <c r="AK42" s="28"/>
      <c r="AL42" s="28"/>
      <c r="AM42" s="33"/>
      <c r="AN42" s="11"/>
      <c r="AO42" s="67"/>
      <c r="AP42" s="68"/>
      <c r="AQ42" s="68"/>
      <c r="AR42" s="68"/>
      <c r="AS42" s="14"/>
      <c r="AT42" s="28"/>
      <c r="AU42" s="11"/>
      <c r="AV42" s="11"/>
      <c r="AW42" s="16"/>
      <c r="AX42" s="16"/>
      <c r="AY42" s="16"/>
      <c r="AZ42" s="16"/>
      <c r="BA42" s="16"/>
      <c r="BB42" s="16"/>
      <c r="BC42" s="16"/>
      <c r="BD42" s="16"/>
      <c r="BE42" s="14"/>
      <c r="BF42" s="11"/>
      <c r="BG42" s="11"/>
    </row>
    <row r="43" spans="1:59" ht="30" customHeight="1" x14ac:dyDescent="0.7">
      <c r="A43" s="25" t="s">
        <v>114</v>
      </c>
      <c r="B43" s="52"/>
      <c r="C43" s="53" t="s">
        <v>477</v>
      </c>
      <c r="D43" s="9"/>
      <c r="E43" s="6" t="s">
        <v>886</v>
      </c>
      <c r="F43" s="30">
        <v>1</v>
      </c>
      <c r="G43" s="49"/>
      <c r="H43" s="50"/>
      <c r="I43" s="215">
        <f t="shared" si="0"/>
        <v>0</v>
      </c>
      <c r="J43" s="49"/>
      <c r="K43" s="215">
        <f t="shared" si="1"/>
        <v>0</v>
      </c>
      <c r="L43" s="51"/>
      <c r="M43" s="215">
        <f t="shared" si="2"/>
        <v>0</v>
      </c>
      <c r="N43" s="51"/>
      <c r="O43" s="215">
        <f t="shared" si="3"/>
        <v>0</v>
      </c>
      <c r="P43" s="51"/>
      <c r="Q43" s="215">
        <f t="shared" si="4"/>
        <v>0</v>
      </c>
      <c r="R43" s="51"/>
      <c r="S43" s="215">
        <f t="shared" si="5"/>
        <v>0</v>
      </c>
      <c r="T43" s="215">
        <f t="shared" si="6"/>
        <v>0</v>
      </c>
      <c r="U43" s="215">
        <f t="shared" si="7"/>
        <v>0</v>
      </c>
      <c r="V43" s="216">
        <f t="shared" si="8"/>
        <v>0</v>
      </c>
      <c r="W43" s="15"/>
      <c r="X43" s="64" t="s">
        <v>111</v>
      </c>
      <c r="Y43" s="62"/>
      <c r="Z43" s="63" t="s">
        <v>477</v>
      </c>
      <c r="AA43" s="64"/>
      <c r="AB43" s="166" t="s">
        <v>886</v>
      </c>
      <c r="AC43" s="167">
        <v>1</v>
      </c>
      <c r="AE43" s="9" t="s">
        <v>111</v>
      </c>
      <c r="AF43" s="10" t="s">
        <v>113</v>
      </c>
      <c r="AG43" s="9"/>
      <c r="AH43" s="6" t="s">
        <v>886</v>
      </c>
      <c r="AI43" s="32">
        <v>1</v>
      </c>
      <c r="AJ43" s="14"/>
      <c r="AK43" s="28">
        <f t="shared" si="9"/>
        <v>0</v>
      </c>
      <c r="AL43" s="28"/>
      <c r="AM43" s="33"/>
      <c r="AN43" s="11"/>
      <c r="AO43" s="67"/>
      <c r="AP43" s="68"/>
      <c r="AQ43" s="68"/>
      <c r="AR43" s="68"/>
      <c r="AS43" s="14"/>
      <c r="AT43" s="28"/>
      <c r="AU43" s="11"/>
      <c r="AV43" s="11"/>
      <c r="AW43" s="16"/>
      <c r="AX43" s="16"/>
      <c r="AY43" s="16"/>
      <c r="AZ43" s="16"/>
      <c r="BA43" s="16"/>
      <c r="BB43" s="16"/>
      <c r="BC43" s="16"/>
      <c r="BD43" s="16"/>
      <c r="BE43" s="14"/>
      <c r="BF43" s="11"/>
      <c r="BG43" s="11"/>
    </row>
    <row r="44" spans="1:59" ht="30" customHeight="1" x14ac:dyDescent="0.7">
      <c r="A44" s="25" t="s">
        <v>119</v>
      </c>
      <c r="B44" s="52"/>
      <c r="C44" s="53" t="s">
        <v>115</v>
      </c>
      <c r="D44" s="9"/>
      <c r="E44" s="6" t="s">
        <v>116</v>
      </c>
      <c r="F44" s="30">
        <v>3</v>
      </c>
      <c r="G44" s="49"/>
      <c r="H44" s="50"/>
      <c r="I44" s="215">
        <f t="shared" si="0"/>
        <v>0</v>
      </c>
      <c r="J44" s="49"/>
      <c r="K44" s="215">
        <f t="shared" si="1"/>
        <v>0</v>
      </c>
      <c r="L44" s="51"/>
      <c r="M44" s="215">
        <f t="shared" si="2"/>
        <v>0</v>
      </c>
      <c r="N44" s="51"/>
      <c r="O44" s="215">
        <f t="shared" si="3"/>
        <v>0</v>
      </c>
      <c r="P44" s="51"/>
      <c r="Q44" s="215">
        <f t="shared" si="4"/>
        <v>0</v>
      </c>
      <c r="R44" s="51"/>
      <c r="S44" s="215">
        <f t="shared" si="5"/>
        <v>0</v>
      </c>
      <c r="T44" s="215">
        <f t="shared" si="6"/>
        <v>0</v>
      </c>
      <c r="U44" s="215">
        <f t="shared" si="7"/>
        <v>0</v>
      </c>
      <c r="V44" s="216">
        <f t="shared" si="8"/>
        <v>0</v>
      </c>
      <c r="W44" s="15"/>
      <c r="X44" s="64" t="s">
        <v>112</v>
      </c>
      <c r="Y44" s="62"/>
      <c r="Z44" s="63" t="s">
        <v>115</v>
      </c>
      <c r="AA44" s="64"/>
      <c r="AB44" s="166" t="s">
        <v>116</v>
      </c>
      <c r="AC44" s="167">
        <v>6</v>
      </c>
      <c r="AE44" s="9" t="s">
        <v>112</v>
      </c>
      <c r="AF44" s="10" t="s">
        <v>117</v>
      </c>
      <c r="AG44" s="9"/>
      <c r="AH44" s="6" t="s">
        <v>118</v>
      </c>
      <c r="AI44" s="32">
        <v>6</v>
      </c>
      <c r="AJ44" s="14">
        <v>14080.940191937743</v>
      </c>
      <c r="AK44" s="28">
        <f t="shared" si="9"/>
        <v>2346.8233653229572</v>
      </c>
      <c r="AL44" s="28"/>
      <c r="AM44" s="33"/>
      <c r="AN44" s="11"/>
      <c r="AO44" s="67"/>
      <c r="AP44" s="68"/>
      <c r="AQ44" s="68"/>
      <c r="AR44" s="68"/>
      <c r="AS44" s="14"/>
      <c r="AT44" s="28"/>
      <c r="AU44" s="11"/>
      <c r="AV44" s="11"/>
      <c r="AW44" s="16"/>
      <c r="AX44" s="16"/>
      <c r="AY44" s="16"/>
      <c r="AZ44" s="16"/>
      <c r="BA44" s="16"/>
      <c r="BB44" s="16"/>
      <c r="BC44" s="16"/>
      <c r="BD44" s="16"/>
      <c r="BE44" s="14"/>
      <c r="BF44" s="11"/>
      <c r="BG44" s="11"/>
    </row>
    <row r="45" spans="1:59" ht="30" customHeight="1" x14ac:dyDescent="0.7">
      <c r="A45" s="25" t="s">
        <v>1283</v>
      </c>
      <c r="B45" s="52"/>
      <c r="C45" s="53" t="s">
        <v>120</v>
      </c>
      <c r="D45" s="9"/>
      <c r="E45" s="6" t="s">
        <v>886</v>
      </c>
      <c r="F45" s="30">
        <v>1</v>
      </c>
      <c r="G45" s="49"/>
      <c r="H45" s="50"/>
      <c r="I45" s="215">
        <f t="shared" si="0"/>
        <v>0</v>
      </c>
      <c r="J45" s="49"/>
      <c r="K45" s="215">
        <f t="shared" si="1"/>
        <v>0</v>
      </c>
      <c r="L45" s="51"/>
      <c r="M45" s="215">
        <f t="shared" si="2"/>
        <v>0</v>
      </c>
      <c r="N45" s="51"/>
      <c r="O45" s="215">
        <f t="shared" si="3"/>
        <v>0</v>
      </c>
      <c r="P45" s="51"/>
      <c r="Q45" s="215">
        <f t="shared" si="4"/>
        <v>0</v>
      </c>
      <c r="R45" s="51"/>
      <c r="S45" s="215">
        <f t="shared" si="5"/>
        <v>0</v>
      </c>
      <c r="T45" s="215">
        <f t="shared" si="6"/>
        <v>0</v>
      </c>
      <c r="U45" s="215">
        <f t="shared" si="7"/>
        <v>0</v>
      </c>
      <c r="V45" s="216">
        <f t="shared" si="8"/>
        <v>0</v>
      </c>
      <c r="W45" s="15"/>
      <c r="X45" s="64" t="s">
        <v>114</v>
      </c>
      <c r="Y45" s="62"/>
      <c r="Z45" s="63" t="s">
        <v>120</v>
      </c>
      <c r="AA45" s="64"/>
      <c r="AB45" s="166" t="s">
        <v>886</v>
      </c>
      <c r="AC45" s="167">
        <v>1</v>
      </c>
      <c r="AE45" s="9" t="s">
        <v>114</v>
      </c>
      <c r="AF45" s="10" t="s">
        <v>121</v>
      </c>
      <c r="AG45" s="9"/>
      <c r="AH45" s="6" t="s">
        <v>886</v>
      </c>
      <c r="AI45" s="32">
        <v>1</v>
      </c>
      <c r="AJ45" s="14"/>
      <c r="AK45" s="28">
        <f t="shared" si="9"/>
        <v>0</v>
      </c>
      <c r="AL45" s="28"/>
      <c r="AM45" s="33"/>
      <c r="AN45" s="11"/>
      <c r="AO45" s="67"/>
      <c r="AP45" s="68"/>
      <c r="AQ45" s="68"/>
      <c r="AR45" s="68"/>
      <c r="AS45" s="14"/>
      <c r="AT45" s="28"/>
      <c r="AU45" s="11"/>
      <c r="AV45" s="11"/>
      <c r="AW45" s="16"/>
      <c r="AX45" s="16"/>
      <c r="AY45" s="16"/>
      <c r="AZ45" s="16"/>
      <c r="BA45" s="16"/>
      <c r="BB45" s="16"/>
      <c r="BC45" s="16"/>
      <c r="BD45" s="16"/>
      <c r="BE45" s="14"/>
      <c r="BF45" s="11"/>
      <c r="BG45" s="11"/>
    </row>
    <row r="46" spans="1:59" ht="30" customHeight="1" x14ac:dyDescent="0.8">
      <c r="A46" s="341" t="s">
        <v>122</v>
      </c>
      <c r="B46" s="16"/>
      <c r="C46" s="274" t="s">
        <v>131</v>
      </c>
      <c r="D46" s="9"/>
      <c r="E46" s="34"/>
      <c r="F46" s="36"/>
      <c r="G46" s="58"/>
      <c r="H46" s="59"/>
      <c r="I46" s="60"/>
      <c r="J46" s="58"/>
      <c r="K46" s="60"/>
      <c r="L46" s="58"/>
      <c r="M46" s="59"/>
      <c r="N46" s="59"/>
      <c r="O46" s="60"/>
      <c r="P46" s="58"/>
      <c r="Q46" s="59"/>
      <c r="R46" s="59"/>
      <c r="S46" s="60"/>
      <c r="T46" s="27"/>
      <c r="U46" s="29"/>
      <c r="V46" s="217"/>
      <c r="W46" s="15"/>
      <c r="X46" s="168" t="s">
        <v>130</v>
      </c>
      <c r="Y46" s="169"/>
      <c r="Z46" s="154" t="s">
        <v>131</v>
      </c>
      <c r="AA46" s="64"/>
      <c r="AB46" s="65"/>
      <c r="AC46" s="37"/>
      <c r="AE46" s="170" t="s">
        <v>130</v>
      </c>
      <c r="AF46" s="171" t="s">
        <v>132</v>
      </c>
      <c r="AG46" s="9"/>
      <c r="AH46" s="34"/>
      <c r="AI46" s="37"/>
      <c r="AJ46" s="66"/>
      <c r="AK46" s="69"/>
      <c r="AL46" s="69"/>
      <c r="AM46" s="67"/>
      <c r="AN46" s="68"/>
      <c r="AO46" s="67"/>
      <c r="AP46" s="68"/>
      <c r="AQ46" s="68"/>
      <c r="AR46" s="68"/>
      <c r="AS46" s="66"/>
      <c r="AT46" s="69"/>
      <c r="AU46" s="68"/>
      <c r="AV46" s="68"/>
      <c r="AW46" s="16"/>
      <c r="AX46" s="16"/>
      <c r="AY46" s="16"/>
      <c r="AZ46" s="16"/>
      <c r="BA46" s="16"/>
      <c r="BB46" s="16"/>
      <c r="BC46" s="16"/>
      <c r="BD46" s="16"/>
      <c r="BE46" s="14"/>
      <c r="BF46" s="11"/>
      <c r="BG46" s="11"/>
    </row>
    <row r="47" spans="1:59" ht="30" customHeight="1" x14ac:dyDescent="0.8">
      <c r="A47" s="35" t="s">
        <v>123</v>
      </c>
      <c r="B47" s="52"/>
      <c r="C47" s="53" t="s">
        <v>134</v>
      </c>
      <c r="D47" s="9"/>
      <c r="E47" s="34" t="s">
        <v>886</v>
      </c>
      <c r="F47" s="38">
        <v>4</v>
      </c>
      <c r="G47" s="49"/>
      <c r="H47" s="29"/>
      <c r="I47" s="31">
        <f t="shared" si="0"/>
        <v>0</v>
      </c>
      <c r="J47" s="49"/>
      <c r="K47" s="215">
        <f t="shared" si="1"/>
        <v>0</v>
      </c>
      <c r="L47" s="58"/>
      <c r="M47" s="59">
        <f t="shared" si="2"/>
        <v>0</v>
      </c>
      <c r="N47" s="59"/>
      <c r="O47" s="60">
        <f t="shared" si="3"/>
        <v>0</v>
      </c>
      <c r="P47" s="27"/>
      <c r="Q47" s="29">
        <f t="shared" si="4"/>
        <v>0</v>
      </c>
      <c r="R47" s="26"/>
      <c r="S47" s="31">
        <f t="shared" si="5"/>
        <v>0</v>
      </c>
      <c r="T47" s="27">
        <f t="shared" si="6"/>
        <v>0</v>
      </c>
      <c r="U47" s="29">
        <f t="shared" si="7"/>
        <v>0</v>
      </c>
      <c r="V47" s="217">
        <f t="shared" si="8"/>
        <v>0</v>
      </c>
      <c r="W47" s="15"/>
      <c r="X47" s="61" t="s">
        <v>133</v>
      </c>
      <c r="Y47" s="62"/>
      <c r="Z47" s="63" t="s">
        <v>134</v>
      </c>
      <c r="AA47" s="64"/>
      <c r="AB47" s="65" t="s">
        <v>886</v>
      </c>
      <c r="AC47" s="172">
        <v>5</v>
      </c>
      <c r="AE47" s="12" t="s">
        <v>133</v>
      </c>
      <c r="AF47" s="10" t="s">
        <v>135</v>
      </c>
      <c r="AG47" s="9"/>
      <c r="AH47" s="34" t="s">
        <v>886</v>
      </c>
      <c r="AI47" s="39">
        <v>5</v>
      </c>
      <c r="AJ47" s="14">
        <v>88406</v>
      </c>
      <c r="AK47" s="28">
        <f>$AJ$47/SUM($AI$47:$AI$53)</f>
        <v>6800.4615384615381</v>
      </c>
      <c r="AL47" s="28"/>
      <c r="AM47" s="33"/>
      <c r="AN47" s="11"/>
      <c r="AO47" s="67"/>
      <c r="AP47" s="68"/>
      <c r="AQ47" s="68"/>
      <c r="AR47" s="68"/>
      <c r="AS47" s="14"/>
      <c r="AT47" s="28"/>
      <c r="AU47" s="11"/>
      <c r="AV47" s="11"/>
      <c r="AW47" s="16"/>
      <c r="AX47" s="16"/>
      <c r="AY47" s="16"/>
      <c r="AZ47" s="16"/>
      <c r="BA47" s="16"/>
      <c r="BB47" s="16"/>
      <c r="BC47" s="16"/>
      <c r="BD47" s="16"/>
      <c r="BE47" s="14"/>
      <c r="BF47" s="11"/>
      <c r="BG47" s="11"/>
    </row>
    <row r="48" spans="1:59" ht="30" customHeight="1" x14ac:dyDescent="0.8">
      <c r="A48" s="35" t="s">
        <v>124</v>
      </c>
      <c r="B48" s="52"/>
      <c r="C48" s="53" t="s">
        <v>137</v>
      </c>
      <c r="D48" s="9"/>
      <c r="E48" s="34" t="s">
        <v>886</v>
      </c>
      <c r="F48" s="36">
        <v>4</v>
      </c>
      <c r="G48" s="49"/>
      <c r="H48" s="29"/>
      <c r="I48" s="31">
        <f t="shared" si="0"/>
        <v>0</v>
      </c>
      <c r="J48" s="49"/>
      <c r="K48" s="215">
        <f t="shared" si="1"/>
        <v>0</v>
      </c>
      <c r="L48" s="58"/>
      <c r="M48" s="59">
        <f t="shared" si="2"/>
        <v>0</v>
      </c>
      <c r="N48" s="59"/>
      <c r="O48" s="60">
        <f t="shared" si="3"/>
        <v>0</v>
      </c>
      <c r="P48" s="27"/>
      <c r="Q48" s="29">
        <f t="shared" si="4"/>
        <v>0</v>
      </c>
      <c r="R48" s="26"/>
      <c r="S48" s="31">
        <f t="shared" si="5"/>
        <v>0</v>
      </c>
      <c r="T48" s="27">
        <f t="shared" si="6"/>
        <v>0</v>
      </c>
      <c r="U48" s="29">
        <f t="shared" si="7"/>
        <v>0</v>
      </c>
      <c r="V48" s="217">
        <f t="shared" si="8"/>
        <v>0</v>
      </c>
      <c r="W48" s="15"/>
      <c r="X48" s="61" t="s">
        <v>136</v>
      </c>
      <c r="Y48" s="62"/>
      <c r="Z48" s="63" t="s">
        <v>137</v>
      </c>
      <c r="AA48" s="64"/>
      <c r="AB48" s="65" t="s">
        <v>886</v>
      </c>
      <c r="AC48" s="37">
        <v>4</v>
      </c>
      <c r="AE48" s="12" t="s">
        <v>136</v>
      </c>
      <c r="AF48" s="10" t="s">
        <v>138</v>
      </c>
      <c r="AG48" s="9"/>
      <c r="AH48" s="34" t="s">
        <v>886</v>
      </c>
      <c r="AI48" s="37">
        <v>4</v>
      </c>
      <c r="AJ48" s="14"/>
      <c r="AK48" s="28">
        <f>$AJ$47/SUM($AI$47:$AI$53)</f>
        <v>6800.4615384615381</v>
      </c>
      <c r="AL48" s="28"/>
      <c r="AM48" s="33"/>
      <c r="AN48" s="11"/>
      <c r="AO48" s="67"/>
      <c r="AP48" s="68"/>
      <c r="AQ48" s="68"/>
      <c r="AR48" s="68"/>
      <c r="AS48" s="14"/>
      <c r="AT48" s="28"/>
      <c r="AU48" s="11"/>
      <c r="AV48" s="11"/>
      <c r="AW48" s="16"/>
      <c r="AX48" s="16"/>
      <c r="AY48" s="16"/>
      <c r="AZ48" s="16"/>
      <c r="BA48" s="16"/>
      <c r="BB48" s="16"/>
      <c r="BC48" s="16"/>
      <c r="BD48" s="16"/>
      <c r="BE48" s="14"/>
      <c r="BF48" s="11"/>
      <c r="BG48" s="11"/>
    </row>
    <row r="49" spans="1:59" ht="30" customHeight="1" x14ac:dyDescent="0.8">
      <c r="A49" s="35" t="s">
        <v>125</v>
      </c>
      <c r="B49" s="52"/>
      <c r="C49" s="53" t="s">
        <v>587</v>
      </c>
      <c r="D49" s="9"/>
      <c r="E49" s="34" t="s">
        <v>886</v>
      </c>
      <c r="F49" s="36">
        <v>2</v>
      </c>
      <c r="G49" s="49"/>
      <c r="H49" s="29"/>
      <c r="I49" s="31">
        <f t="shared" si="0"/>
        <v>0</v>
      </c>
      <c r="J49" s="49"/>
      <c r="K49" s="215">
        <f t="shared" si="1"/>
        <v>0</v>
      </c>
      <c r="L49" s="58"/>
      <c r="M49" s="59">
        <f t="shared" si="2"/>
        <v>0</v>
      </c>
      <c r="N49" s="59"/>
      <c r="O49" s="60">
        <f t="shared" si="3"/>
        <v>0</v>
      </c>
      <c r="P49" s="27"/>
      <c r="Q49" s="29">
        <f t="shared" si="4"/>
        <v>0</v>
      </c>
      <c r="R49" s="26"/>
      <c r="S49" s="31">
        <f t="shared" si="5"/>
        <v>0</v>
      </c>
      <c r="T49" s="27">
        <f t="shared" si="6"/>
        <v>0</v>
      </c>
      <c r="U49" s="29">
        <f t="shared" si="7"/>
        <v>0</v>
      </c>
      <c r="V49" s="217">
        <f t="shared" si="8"/>
        <v>0</v>
      </c>
      <c r="W49" s="15"/>
      <c r="X49" s="61"/>
      <c r="Y49" s="62"/>
      <c r="Z49" s="63"/>
      <c r="AA49" s="64"/>
      <c r="AB49" s="65"/>
      <c r="AC49" s="37"/>
      <c r="AE49" s="12"/>
      <c r="AF49" s="10"/>
      <c r="AG49" s="9"/>
      <c r="AH49" s="34"/>
      <c r="AI49" s="37"/>
      <c r="AJ49" s="14"/>
      <c r="AK49" s="28"/>
      <c r="AL49" s="28"/>
      <c r="AM49" s="33"/>
      <c r="AN49" s="11"/>
      <c r="AO49" s="67"/>
      <c r="AP49" s="68"/>
      <c r="AQ49" s="68"/>
      <c r="AR49" s="68"/>
      <c r="AS49" s="14"/>
      <c r="AT49" s="28"/>
      <c r="AU49" s="11"/>
      <c r="AV49" s="11"/>
      <c r="AW49" s="16"/>
      <c r="AX49" s="16"/>
      <c r="AY49" s="16"/>
      <c r="AZ49" s="16"/>
      <c r="BA49" s="16"/>
      <c r="BB49" s="16"/>
      <c r="BC49" s="16"/>
      <c r="BD49" s="16"/>
      <c r="BE49" s="14"/>
      <c r="BF49" s="11"/>
      <c r="BG49" s="11"/>
    </row>
    <row r="50" spans="1:59" ht="30" customHeight="1" x14ac:dyDescent="0.8">
      <c r="A50" s="35" t="s">
        <v>126</v>
      </c>
      <c r="B50" s="52"/>
      <c r="C50" s="53" t="s">
        <v>1069</v>
      </c>
      <c r="D50" s="9"/>
      <c r="E50" s="34" t="s">
        <v>886</v>
      </c>
      <c r="F50" s="36">
        <v>2</v>
      </c>
      <c r="G50" s="49"/>
      <c r="H50" s="29"/>
      <c r="I50" s="31">
        <f t="shared" si="0"/>
        <v>0</v>
      </c>
      <c r="J50" s="49"/>
      <c r="K50" s="215">
        <f t="shared" si="1"/>
        <v>0</v>
      </c>
      <c r="L50" s="58"/>
      <c r="M50" s="59">
        <f t="shared" si="2"/>
        <v>0</v>
      </c>
      <c r="N50" s="59"/>
      <c r="O50" s="60">
        <f t="shared" si="3"/>
        <v>0</v>
      </c>
      <c r="P50" s="27"/>
      <c r="Q50" s="29">
        <f t="shared" si="4"/>
        <v>0</v>
      </c>
      <c r="R50" s="26"/>
      <c r="S50" s="31">
        <f t="shared" si="5"/>
        <v>0</v>
      </c>
      <c r="T50" s="27">
        <f t="shared" si="6"/>
        <v>0</v>
      </c>
      <c r="U50" s="29">
        <f t="shared" si="7"/>
        <v>0</v>
      </c>
      <c r="V50" s="217">
        <f t="shared" si="8"/>
        <v>0</v>
      </c>
      <c r="W50" s="15"/>
      <c r="X50" s="61" t="s">
        <v>139</v>
      </c>
      <c r="Y50" s="62"/>
      <c r="Z50" s="63" t="s">
        <v>478</v>
      </c>
      <c r="AA50" s="64"/>
      <c r="AB50" s="65" t="s">
        <v>886</v>
      </c>
      <c r="AC50" s="37">
        <v>2</v>
      </c>
      <c r="AE50" s="12" t="s">
        <v>139</v>
      </c>
      <c r="AF50" s="10" t="s">
        <v>479</v>
      </c>
      <c r="AG50" s="9"/>
      <c r="AH50" s="34" t="s">
        <v>886</v>
      </c>
      <c r="AI50" s="37">
        <v>2</v>
      </c>
      <c r="AJ50" s="14"/>
      <c r="AK50" s="28">
        <f>$AJ$47/SUM($AI$47:$AI$53)</f>
        <v>6800.4615384615381</v>
      </c>
      <c r="AL50" s="28"/>
      <c r="AM50" s="33"/>
      <c r="AN50" s="11"/>
      <c r="AO50" s="67"/>
      <c r="AP50" s="68"/>
      <c r="AQ50" s="68"/>
      <c r="AR50" s="68"/>
      <c r="AS50" s="14"/>
      <c r="AT50" s="28"/>
      <c r="AU50" s="11"/>
      <c r="AV50" s="11"/>
      <c r="AW50" s="16"/>
      <c r="AX50" s="16"/>
      <c r="AY50" s="16"/>
      <c r="AZ50" s="16"/>
      <c r="BA50" s="16"/>
      <c r="BB50" s="16"/>
      <c r="BC50" s="16"/>
      <c r="BD50" s="16"/>
      <c r="BE50" s="14"/>
      <c r="BF50" s="11"/>
      <c r="BG50" s="11"/>
    </row>
    <row r="51" spans="1:59" ht="30" customHeight="1" x14ac:dyDescent="0.8">
      <c r="A51" s="35" t="s">
        <v>127</v>
      </c>
      <c r="B51" s="52"/>
      <c r="C51" s="53" t="s">
        <v>1332</v>
      </c>
      <c r="D51" s="9"/>
      <c r="E51" s="34" t="s">
        <v>886</v>
      </c>
      <c r="F51" s="36">
        <v>2</v>
      </c>
      <c r="G51" s="49"/>
      <c r="H51" s="29"/>
      <c r="I51" s="31">
        <f t="shared" si="0"/>
        <v>0</v>
      </c>
      <c r="J51" s="49"/>
      <c r="K51" s="215">
        <f t="shared" si="1"/>
        <v>0</v>
      </c>
      <c r="L51" s="58"/>
      <c r="M51" s="59">
        <f t="shared" si="2"/>
        <v>0</v>
      </c>
      <c r="N51" s="59"/>
      <c r="O51" s="60">
        <f t="shared" si="3"/>
        <v>0</v>
      </c>
      <c r="P51" s="27"/>
      <c r="Q51" s="29">
        <f t="shared" si="4"/>
        <v>0</v>
      </c>
      <c r="R51" s="26"/>
      <c r="S51" s="31">
        <f t="shared" si="5"/>
        <v>0</v>
      </c>
      <c r="T51" s="27">
        <f t="shared" si="6"/>
        <v>0</v>
      </c>
      <c r="U51" s="29">
        <f t="shared" si="7"/>
        <v>0</v>
      </c>
      <c r="V51" s="217">
        <f t="shared" si="8"/>
        <v>0</v>
      </c>
      <c r="W51" s="15"/>
      <c r="X51" s="61"/>
      <c r="Y51" s="62"/>
      <c r="Z51" s="63"/>
      <c r="AA51" s="64"/>
      <c r="AB51" s="65"/>
      <c r="AC51" s="37"/>
      <c r="AE51" s="12"/>
      <c r="AF51" s="10"/>
      <c r="AG51" s="9"/>
      <c r="AH51" s="34"/>
      <c r="AI51" s="37"/>
      <c r="AJ51" s="14"/>
      <c r="AK51" s="28"/>
      <c r="AL51" s="28"/>
      <c r="AM51" s="33"/>
      <c r="AN51" s="11"/>
      <c r="AO51" s="67"/>
      <c r="AP51" s="68"/>
      <c r="AQ51" s="68"/>
      <c r="AR51" s="68"/>
      <c r="AS51" s="14"/>
      <c r="AT51" s="28"/>
      <c r="AU51" s="11"/>
      <c r="AV51" s="11"/>
      <c r="AW51" s="16"/>
      <c r="AX51" s="16"/>
      <c r="AY51" s="16"/>
      <c r="AZ51" s="16"/>
      <c r="BA51" s="16"/>
      <c r="BB51" s="16"/>
      <c r="BC51" s="16"/>
      <c r="BD51" s="16"/>
      <c r="BE51" s="14"/>
      <c r="BF51" s="11"/>
      <c r="BG51" s="11"/>
    </row>
    <row r="52" spans="1:59" ht="30" customHeight="1" x14ac:dyDescent="0.8">
      <c r="A52" s="35" t="s">
        <v>128</v>
      </c>
      <c r="B52" s="52"/>
      <c r="C52" s="53" t="s">
        <v>141</v>
      </c>
      <c r="D52" s="9"/>
      <c r="E52" s="34" t="s">
        <v>886</v>
      </c>
      <c r="F52" s="36">
        <v>1</v>
      </c>
      <c r="G52" s="49"/>
      <c r="H52" s="29"/>
      <c r="I52" s="31">
        <f t="shared" si="0"/>
        <v>0</v>
      </c>
      <c r="J52" s="49"/>
      <c r="K52" s="215">
        <f t="shared" si="1"/>
        <v>0</v>
      </c>
      <c r="L52" s="58"/>
      <c r="M52" s="59">
        <f t="shared" si="2"/>
        <v>0</v>
      </c>
      <c r="N52" s="59"/>
      <c r="O52" s="60">
        <f t="shared" si="3"/>
        <v>0</v>
      </c>
      <c r="P52" s="27"/>
      <c r="Q52" s="29">
        <f t="shared" si="4"/>
        <v>0</v>
      </c>
      <c r="R52" s="26"/>
      <c r="S52" s="31">
        <f t="shared" si="5"/>
        <v>0</v>
      </c>
      <c r="T52" s="27">
        <f t="shared" si="6"/>
        <v>0</v>
      </c>
      <c r="U52" s="29">
        <f t="shared" si="7"/>
        <v>0</v>
      </c>
      <c r="V52" s="217">
        <f t="shared" si="8"/>
        <v>0</v>
      </c>
      <c r="W52" s="15"/>
      <c r="X52" s="61" t="s">
        <v>140</v>
      </c>
      <c r="Y52" s="62"/>
      <c r="Z52" s="63" t="s">
        <v>141</v>
      </c>
      <c r="AA52" s="64"/>
      <c r="AB52" s="65" t="s">
        <v>886</v>
      </c>
      <c r="AC52" s="37">
        <v>1</v>
      </c>
      <c r="AE52" s="12" t="s">
        <v>140</v>
      </c>
      <c r="AF52" s="10" t="s">
        <v>142</v>
      </c>
      <c r="AG52" s="9"/>
      <c r="AH52" s="34" t="s">
        <v>886</v>
      </c>
      <c r="AI52" s="37">
        <v>1</v>
      </c>
      <c r="AJ52" s="14"/>
      <c r="AK52" s="28">
        <f>$AJ$47/SUM($AI$47:$AI$53)</f>
        <v>6800.4615384615381</v>
      </c>
      <c r="AL52" s="28"/>
      <c r="AM52" s="33"/>
      <c r="AN52" s="11"/>
      <c r="AO52" s="67"/>
      <c r="AP52" s="68"/>
      <c r="AQ52" s="68"/>
      <c r="AR52" s="68"/>
      <c r="AS52" s="14"/>
      <c r="AT52" s="28"/>
      <c r="AU52" s="11"/>
      <c r="AV52" s="11"/>
      <c r="AW52" s="16"/>
      <c r="AX52" s="16"/>
      <c r="AY52" s="16"/>
      <c r="AZ52" s="16"/>
      <c r="BA52" s="16"/>
      <c r="BB52" s="16"/>
      <c r="BC52" s="16"/>
      <c r="BD52" s="16"/>
      <c r="BE52" s="14"/>
      <c r="BF52" s="11"/>
      <c r="BG52" s="11"/>
    </row>
    <row r="53" spans="1:59" ht="30" customHeight="1" x14ac:dyDescent="0.8">
      <c r="A53" s="35" t="s">
        <v>129</v>
      </c>
      <c r="B53" s="52"/>
      <c r="C53" s="53" t="s">
        <v>1334</v>
      </c>
      <c r="D53" s="9"/>
      <c r="E53" s="34" t="s">
        <v>886</v>
      </c>
      <c r="F53" s="36">
        <v>2</v>
      </c>
      <c r="G53" s="49"/>
      <c r="H53" s="29"/>
      <c r="I53" s="31">
        <f t="shared" si="0"/>
        <v>0</v>
      </c>
      <c r="J53" s="49"/>
      <c r="K53" s="215">
        <f t="shared" si="1"/>
        <v>0</v>
      </c>
      <c r="L53" s="58"/>
      <c r="M53" s="59">
        <f t="shared" si="2"/>
        <v>0</v>
      </c>
      <c r="N53" s="59"/>
      <c r="O53" s="60">
        <f t="shared" si="3"/>
        <v>0</v>
      </c>
      <c r="P53" s="27"/>
      <c r="Q53" s="29">
        <f t="shared" si="4"/>
        <v>0</v>
      </c>
      <c r="R53" s="26"/>
      <c r="S53" s="31">
        <f t="shared" si="5"/>
        <v>0</v>
      </c>
      <c r="T53" s="27">
        <f t="shared" si="6"/>
        <v>0</v>
      </c>
      <c r="U53" s="29">
        <f t="shared" si="7"/>
        <v>0</v>
      </c>
      <c r="V53" s="217">
        <f t="shared" si="8"/>
        <v>0</v>
      </c>
      <c r="W53" s="15"/>
      <c r="X53" s="61" t="s">
        <v>143</v>
      </c>
      <c r="Y53" s="62"/>
      <c r="Z53" s="63" t="s">
        <v>144</v>
      </c>
      <c r="AA53" s="64"/>
      <c r="AB53" s="65" t="s">
        <v>886</v>
      </c>
      <c r="AC53" s="37">
        <v>1</v>
      </c>
      <c r="AE53" s="12" t="s">
        <v>143</v>
      </c>
      <c r="AF53" s="10" t="s">
        <v>145</v>
      </c>
      <c r="AG53" s="9"/>
      <c r="AH53" s="34" t="s">
        <v>886</v>
      </c>
      <c r="AI53" s="37">
        <v>1</v>
      </c>
      <c r="AJ53" s="14"/>
      <c r="AK53" s="28">
        <f>$AJ$47/SUM($AI$47:$AI$53)</f>
        <v>6800.4615384615381</v>
      </c>
      <c r="AL53" s="28"/>
      <c r="AM53" s="33"/>
      <c r="AN53" s="11"/>
      <c r="AO53" s="67"/>
      <c r="AP53" s="68"/>
      <c r="AQ53" s="68"/>
      <c r="AR53" s="68"/>
      <c r="AS53" s="14"/>
      <c r="AT53" s="28"/>
      <c r="AU53" s="11"/>
      <c r="AV53" s="11"/>
      <c r="AW53" s="16"/>
      <c r="AX53" s="16"/>
      <c r="AY53" s="16"/>
      <c r="AZ53" s="16"/>
      <c r="BA53" s="16"/>
      <c r="BB53" s="16"/>
      <c r="BC53" s="16"/>
      <c r="BD53" s="16"/>
      <c r="BE53" s="14"/>
      <c r="BF53" s="11"/>
      <c r="BG53" s="11"/>
    </row>
    <row r="54" spans="1:59" ht="30" customHeight="1" x14ac:dyDescent="0.8">
      <c r="A54" s="35" t="s">
        <v>1292</v>
      </c>
      <c r="B54" s="52"/>
      <c r="C54" s="706" t="s">
        <v>1293</v>
      </c>
      <c r="D54" s="707"/>
      <c r="E54" s="710" t="s">
        <v>886</v>
      </c>
      <c r="F54" s="711">
        <v>1</v>
      </c>
      <c r="G54" s="49"/>
      <c r="H54" s="29"/>
      <c r="I54" s="31"/>
      <c r="J54" s="49"/>
      <c r="K54" s="215"/>
      <c r="L54" s="58"/>
      <c r="M54" s="59"/>
      <c r="N54" s="59"/>
      <c r="O54" s="60"/>
      <c r="P54" s="27"/>
      <c r="Q54" s="29"/>
      <c r="R54" s="29"/>
      <c r="S54" s="31"/>
      <c r="T54" s="27"/>
      <c r="U54" s="29"/>
      <c r="V54" s="217"/>
      <c r="W54" s="15"/>
      <c r="X54" s="61"/>
      <c r="Y54" s="62"/>
      <c r="Z54" s="63"/>
      <c r="AA54" s="64"/>
      <c r="AB54" s="65"/>
      <c r="AC54" s="37"/>
      <c r="AE54" s="12"/>
      <c r="AF54" s="10"/>
      <c r="AG54" s="9"/>
      <c r="AH54" s="34"/>
      <c r="AI54" s="37"/>
      <c r="AJ54" s="14"/>
      <c r="AK54" s="28"/>
      <c r="AL54" s="28"/>
      <c r="AM54" s="33"/>
      <c r="AN54" s="11"/>
      <c r="AO54" s="67"/>
      <c r="AP54" s="68"/>
      <c r="AQ54" s="68"/>
      <c r="AR54" s="68"/>
      <c r="AS54" s="14"/>
      <c r="AT54" s="28"/>
      <c r="AU54" s="11"/>
      <c r="AV54" s="11"/>
      <c r="AW54" s="16"/>
      <c r="AX54" s="16"/>
      <c r="AY54" s="16"/>
      <c r="AZ54" s="16"/>
      <c r="BA54" s="16"/>
      <c r="BB54" s="16"/>
      <c r="BC54" s="16"/>
      <c r="BD54" s="16"/>
      <c r="BE54" s="14"/>
      <c r="BF54" s="11"/>
      <c r="BG54" s="11"/>
    </row>
    <row r="55" spans="1:59" ht="30" customHeight="1" x14ac:dyDescent="0.8">
      <c r="A55" s="341" t="s">
        <v>146</v>
      </c>
      <c r="B55" s="70" t="s">
        <v>147</v>
      </c>
      <c r="C55" s="274"/>
      <c r="D55" s="9"/>
      <c r="E55" s="34"/>
      <c r="F55" s="36"/>
      <c r="G55" s="58"/>
      <c r="H55" s="59"/>
      <c r="I55" s="60"/>
      <c r="J55" s="58"/>
      <c r="K55" s="60"/>
      <c r="L55" s="58"/>
      <c r="M55" s="59"/>
      <c r="N55" s="59"/>
      <c r="O55" s="60"/>
      <c r="P55" s="58"/>
      <c r="Q55" s="59"/>
      <c r="R55" s="59"/>
      <c r="S55" s="60"/>
      <c r="T55" s="27"/>
      <c r="U55" s="29"/>
      <c r="V55" s="217"/>
      <c r="W55" s="15"/>
      <c r="X55" s="168" t="s">
        <v>146</v>
      </c>
      <c r="Y55" s="46" t="s">
        <v>147</v>
      </c>
      <c r="Z55" s="154"/>
      <c r="AA55" s="64"/>
      <c r="AB55" s="65"/>
      <c r="AC55" s="37"/>
      <c r="AE55" s="170" t="s">
        <v>146</v>
      </c>
      <c r="AF55" s="156" t="s">
        <v>148</v>
      </c>
      <c r="AG55" s="9"/>
      <c r="AH55" s="34"/>
      <c r="AI55" s="37"/>
      <c r="AJ55" s="66"/>
      <c r="AK55" s="69"/>
      <c r="AL55" s="69"/>
      <c r="AM55" s="67"/>
      <c r="AN55" s="68"/>
      <c r="AO55" s="67"/>
      <c r="AP55" s="68"/>
      <c r="AQ55" s="68"/>
      <c r="AR55" s="68"/>
      <c r="AS55" s="66"/>
      <c r="AT55" s="69"/>
      <c r="AU55" s="68"/>
      <c r="AV55" s="68"/>
      <c r="AW55" s="16"/>
      <c r="AX55" s="16"/>
      <c r="AY55" s="16"/>
      <c r="AZ55" s="16"/>
      <c r="BA55" s="16"/>
      <c r="BB55" s="16"/>
      <c r="BC55" s="16"/>
      <c r="BD55" s="16"/>
      <c r="BE55" s="14"/>
      <c r="BF55" s="11"/>
      <c r="BG55" s="11"/>
    </row>
    <row r="56" spans="1:59" ht="30" customHeight="1" x14ac:dyDescent="0.7">
      <c r="A56" s="25" t="s">
        <v>149</v>
      </c>
      <c r="B56" s="52"/>
      <c r="C56" s="53" t="s">
        <v>1070</v>
      </c>
      <c r="D56" s="9"/>
      <c r="E56" s="6" t="s">
        <v>116</v>
      </c>
      <c r="F56" s="30">
        <v>2</v>
      </c>
      <c r="G56" s="49"/>
      <c r="H56" s="50"/>
      <c r="I56" s="215">
        <f t="shared" si="0"/>
        <v>0</v>
      </c>
      <c r="J56" s="49"/>
      <c r="K56" s="215">
        <f t="shared" si="1"/>
        <v>0</v>
      </c>
      <c r="L56" s="51"/>
      <c r="M56" s="215">
        <f t="shared" si="2"/>
        <v>0</v>
      </c>
      <c r="N56" s="51"/>
      <c r="O56" s="215">
        <f t="shared" si="3"/>
        <v>0</v>
      </c>
      <c r="P56" s="51"/>
      <c r="Q56" s="215">
        <f t="shared" si="4"/>
        <v>0</v>
      </c>
      <c r="R56" s="51"/>
      <c r="S56" s="215">
        <f t="shared" si="5"/>
        <v>0</v>
      </c>
      <c r="T56" s="215">
        <f t="shared" si="6"/>
        <v>0</v>
      </c>
      <c r="U56" s="215">
        <f t="shared" si="7"/>
        <v>0</v>
      </c>
      <c r="V56" s="216">
        <f t="shared" si="8"/>
        <v>0</v>
      </c>
      <c r="W56" s="15"/>
      <c r="X56" s="64" t="s">
        <v>150</v>
      </c>
      <c r="Y56" s="62"/>
      <c r="Z56" s="63" t="s">
        <v>480</v>
      </c>
      <c r="AA56" s="64"/>
      <c r="AB56" s="166" t="s">
        <v>116</v>
      </c>
      <c r="AC56" s="167">
        <v>2</v>
      </c>
      <c r="AE56" s="9" t="s">
        <v>150</v>
      </c>
      <c r="AF56" s="10" t="s">
        <v>481</v>
      </c>
      <c r="AG56" s="9"/>
      <c r="AH56" s="6" t="s">
        <v>118</v>
      </c>
      <c r="AI56" s="32">
        <v>2</v>
      </c>
      <c r="AJ56" s="14">
        <v>50000</v>
      </c>
      <c r="AK56" s="28"/>
      <c r="AL56" s="28"/>
      <c r="AM56" s="33"/>
      <c r="AN56" s="11"/>
      <c r="AO56" s="67"/>
      <c r="AP56" s="68"/>
      <c r="AQ56" s="68"/>
      <c r="AR56" s="68"/>
      <c r="AS56" s="14"/>
      <c r="AT56" s="28"/>
      <c r="AU56" s="11"/>
      <c r="AV56" s="11"/>
      <c r="AW56" s="16"/>
      <c r="AX56" s="16"/>
      <c r="AY56" s="16"/>
      <c r="AZ56" s="16"/>
      <c r="BA56" s="16"/>
      <c r="BB56" s="16"/>
      <c r="BC56" s="16"/>
      <c r="BD56" s="16"/>
      <c r="BE56" s="14"/>
      <c r="BF56" s="11"/>
      <c r="BG56" s="11"/>
    </row>
    <row r="57" spans="1:59" ht="30" customHeight="1" x14ac:dyDescent="0.7">
      <c r="A57" s="25" t="s">
        <v>150</v>
      </c>
      <c r="B57" s="52"/>
      <c r="C57" s="53" t="s">
        <v>1071</v>
      </c>
      <c r="D57" s="9"/>
      <c r="E57" s="6" t="s">
        <v>116</v>
      </c>
      <c r="F57" s="30">
        <v>2</v>
      </c>
      <c r="G57" s="49"/>
      <c r="H57" s="50"/>
      <c r="I57" s="215">
        <f t="shared" si="0"/>
        <v>0</v>
      </c>
      <c r="J57" s="49"/>
      <c r="K57" s="215">
        <f t="shared" si="1"/>
        <v>0</v>
      </c>
      <c r="L57" s="51"/>
      <c r="M57" s="215">
        <f t="shared" si="2"/>
        <v>0</v>
      </c>
      <c r="N57" s="51"/>
      <c r="O57" s="215">
        <f t="shared" si="3"/>
        <v>0</v>
      </c>
      <c r="P57" s="51"/>
      <c r="Q57" s="215">
        <f t="shared" si="4"/>
        <v>0</v>
      </c>
      <c r="R57" s="51"/>
      <c r="S57" s="215">
        <f t="shared" si="5"/>
        <v>0</v>
      </c>
      <c r="T57" s="215">
        <f t="shared" si="6"/>
        <v>0</v>
      </c>
      <c r="U57" s="215">
        <f t="shared" si="7"/>
        <v>0</v>
      </c>
      <c r="V57" s="216">
        <f t="shared" si="8"/>
        <v>0</v>
      </c>
      <c r="W57" s="15"/>
      <c r="X57" s="64"/>
      <c r="Y57" s="62"/>
      <c r="Z57" s="63"/>
      <c r="AA57" s="64"/>
      <c r="AB57" s="166"/>
      <c r="AC57" s="167"/>
      <c r="AE57" s="9"/>
      <c r="AF57" s="10"/>
      <c r="AG57" s="9"/>
      <c r="AH57" s="6"/>
      <c r="AI57" s="32"/>
      <c r="AJ57" s="14"/>
      <c r="AK57" s="28"/>
      <c r="AL57" s="28"/>
      <c r="AM57" s="33"/>
      <c r="AN57" s="11"/>
      <c r="AO57" s="67"/>
      <c r="AP57" s="68"/>
      <c r="AQ57" s="68"/>
      <c r="AR57" s="68"/>
      <c r="AS57" s="14"/>
      <c r="AT57" s="28"/>
      <c r="AU57" s="11"/>
      <c r="AV57" s="11"/>
      <c r="AW57" s="16"/>
      <c r="AX57" s="16"/>
      <c r="AY57" s="16"/>
      <c r="AZ57" s="16"/>
      <c r="BA57" s="16"/>
      <c r="BB57" s="16"/>
      <c r="BC57" s="16"/>
      <c r="BD57" s="16"/>
      <c r="BE57" s="14"/>
      <c r="BF57" s="11"/>
      <c r="BG57" s="11"/>
    </row>
    <row r="58" spans="1:59" ht="30" customHeight="1" x14ac:dyDescent="0.7">
      <c r="A58" s="25" t="s">
        <v>151</v>
      </c>
      <c r="B58" s="52"/>
      <c r="C58" s="53" t="s">
        <v>152</v>
      </c>
      <c r="D58" s="9"/>
      <c r="E58" s="6" t="s">
        <v>116</v>
      </c>
      <c r="F58" s="30">
        <v>2</v>
      </c>
      <c r="G58" s="49"/>
      <c r="H58" s="50"/>
      <c r="I58" s="215">
        <f t="shared" si="0"/>
        <v>0</v>
      </c>
      <c r="J58" s="49"/>
      <c r="K58" s="215">
        <f t="shared" si="1"/>
        <v>0</v>
      </c>
      <c r="L58" s="51"/>
      <c r="M58" s="215">
        <f t="shared" si="2"/>
        <v>0</v>
      </c>
      <c r="N58" s="51"/>
      <c r="O58" s="215">
        <f t="shared" si="3"/>
        <v>0</v>
      </c>
      <c r="P58" s="51"/>
      <c r="Q58" s="215">
        <f t="shared" si="4"/>
        <v>0</v>
      </c>
      <c r="R58" s="51"/>
      <c r="S58" s="215">
        <f t="shared" si="5"/>
        <v>0</v>
      </c>
      <c r="T58" s="215">
        <f t="shared" si="6"/>
        <v>0</v>
      </c>
      <c r="U58" s="215">
        <f t="shared" si="7"/>
        <v>0</v>
      </c>
      <c r="V58" s="216">
        <f t="shared" si="8"/>
        <v>0</v>
      </c>
      <c r="W58" s="15"/>
      <c r="X58" s="64"/>
      <c r="Y58" s="62"/>
      <c r="Z58" s="63"/>
      <c r="AA58" s="64"/>
      <c r="AB58" s="166"/>
      <c r="AC58" s="167"/>
      <c r="AE58" s="9"/>
      <c r="AF58" s="10"/>
      <c r="AG58" s="9"/>
      <c r="AH58" s="6"/>
      <c r="AI58" s="32"/>
      <c r="AJ58" s="14"/>
      <c r="AK58" s="28"/>
      <c r="AL58" s="28"/>
      <c r="AM58" s="33"/>
      <c r="AN58" s="11"/>
      <c r="AO58" s="67"/>
      <c r="AP58" s="68"/>
      <c r="AQ58" s="68"/>
      <c r="AR58" s="68"/>
      <c r="AS58" s="14"/>
      <c r="AT58" s="28"/>
      <c r="AU58" s="11"/>
      <c r="AV58" s="11"/>
      <c r="AW58" s="16"/>
      <c r="AX58" s="16"/>
      <c r="AY58" s="16"/>
      <c r="AZ58" s="16"/>
      <c r="BA58" s="16"/>
      <c r="BB58" s="16"/>
      <c r="BC58" s="16"/>
      <c r="BD58" s="16"/>
      <c r="BE58" s="14"/>
      <c r="BF58" s="11"/>
      <c r="BG58" s="11"/>
    </row>
    <row r="59" spans="1:59" ht="30" customHeight="1" x14ac:dyDescent="0.7">
      <c r="A59" s="25" t="s">
        <v>153</v>
      </c>
      <c r="B59" s="52"/>
      <c r="C59" s="53" t="s">
        <v>632</v>
      </c>
      <c r="D59" s="9"/>
      <c r="E59" s="6" t="s">
        <v>116</v>
      </c>
      <c r="F59" s="712">
        <v>4</v>
      </c>
      <c r="G59" s="49"/>
      <c r="H59" s="50"/>
      <c r="I59" s="215">
        <f t="shared" si="0"/>
        <v>0</v>
      </c>
      <c r="J59" s="49"/>
      <c r="K59" s="215">
        <f t="shared" si="1"/>
        <v>0</v>
      </c>
      <c r="L59" s="51"/>
      <c r="M59" s="215">
        <f t="shared" si="2"/>
        <v>0</v>
      </c>
      <c r="N59" s="51"/>
      <c r="O59" s="215">
        <f t="shared" si="3"/>
        <v>0</v>
      </c>
      <c r="P59" s="51"/>
      <c r="Q59" s="215">
        <f t="shared" si="4"/>
        <v>0</v>
      </c>
      <c r="R59" s="51"/>
      <c r="S59" s="215">
        <f t="shared" si="5"/>
        <v>0</v>
      </c>
      <c r="T59" s="215">
        <f t="shared" si="6"/>
        <v>0</v>
      </c>
      <c r="U59" s="215">
        <f t="shared" si="7"/>
        <v>0</v>
      </c>
      <c r="V59" s="216">
        <f t="shared" si="8"/>
        <v>0</v>
      </c>
      <c r="W59" s="15"/>
      <c r="X59" s="64" t="s">
        <v>153</v>
      </c>
      <c r="Y59" s="62"/>
      <c r="Z59" s="63" t="s">
        <v>156</v>
      </c>
      <c r="AA59" s="64"/>
      <c r="AB59" s="166" t="s">
        <v>116</v>
      </c>
      <c r="AC59" s="167">
        <v>2</v>
      </c>
      <c r="AE59" s="9" t="s">
        <v>153</v>
      </c>
      <c r="AF59" s="10" t="s">
        <v>157</v>
      </c>
      <c r="AG59" s="9"/>
      <c r="AH59" s="6" t="s">
        <v>118</v>
      </c>
      <c r="AI59" s="32">
        <v>2</v>
      </c>
      <c r="AJ59" s="14">
        <v>10000</v>
      </c>
      <c r="AK59" s="28"/>
      <c r="AL59" s="28"/>
      <c r="AM59" s="33"/>
      <c r="AN59" s="11"/>
      <c r="AO59" s="67"/>
      <c r="AP59" s="68"/>
      <c r="AQ59" s="68"/>
      <c r="AR59" s="68"/>
      <c r="AS59" s="14"/>
      <c r="AT59" s="28"/>
      <c r="AU59" s="11"/>
      <c r="AV59" s="11"/>
      <c r="AW59" s="16"/>
      <c r="AX59" s="16"/>
      <c r="AY59" s="16"/>
      <c r="AZ59" s="16"/>
      <c r="BA59" s="16"/>
      <c r="BB59" s="16"/>
      <c r="BC59" s="16"/>
      <c r="BD59" s="16"/>
      <c r="BE59" s="14"/>
      <c r="BF59" s="11"/>
      <c r="BG59" s="11"/>
    </row>
    <row r="60" spans="1:59" ht="30" customHeight="1" x14ac:dyDescent="0.8">
      <c r="A60" s="341" t="s">
        <v>158</v>
      </c>
      <c r="B60" s="70" t="s">
        <v>159</v>
      </c>
      <c r="C60" s="274"/>
      <c r="D60" s="9"/>
      <c r="E60" s="34"/>
      <c r="F60" s="36"/>
      <c r="G60" s="58"/>
      <c r="H60" s="59"/>
      <c r="I60" s="60"/>
      <c r="J60" s="58"/>
      <c r="K60" s="60"/>
      <c r="L60" s="58"/>
      <c r="M60" s="59"/>
      <c r="N60" s="59"/>
      <c r="O60" s="60"/>
      <c r="P60" s="58"/>
      <c r="Q60" s="59"/>
      <c r="R60" s="59"/>
      <c r="S60" s="60"/>
      <c r="T60" s="27"/>
      <c r="U60" s="29"/>
      <c r="V60" s="217"/>
      <c r="W60" s="15"/>
      <c r="X60" s="168" t="s">
        <v>158</v>
      </c>
      <c r="Y60" s="46" t="s">
        <v>159</v>
      </c>
      <c r="Z60" s="154"/>
      <c r="AA60" s="64"/>
      <c r="AB60" s="65"/>
      <c r="AC60" s="37"/>
      <c r="AE60" s="170" t="s">
        <v>158</v>
      </c>
      <c r="AF60" s="156" t="s">
        <v>160</v>
      </c>
      <c r="AG60" s="9"/>
      <c r="AH60" s="34"/>
      <c r="AI60" s="37"/>
      <c r="AJ60" s="66"/>
      <c r="AK60" s="28"/>
      <c r="AL60" s="28"/>
      <c r="AM60" s="67"/>
      <c r="AN60" s="68"/>
      <c r="AO60" s="67"/>
      <c r="AP60" s="68"/>
      <c r="AQ60" s="68"/>
      <c r="AR60" s="68"/>
      <c r="AS60" s="66"/>
      <c r="AT60" s="69"/>
      <c r="AU60" s="68"/>
      <c r="AV60" s="68"/>
      <c r="AW60" s="16"/>
      <c r="AX60" s="16"/>
      <c r="AY60" s="16"/>
      <c r="AZ60" s="16"/>
      <c r="BA60" s="16"/>
      <c r="BB60" s="16"/>
      <c r="BC60" s="16"/>
      <c r="BD60" s="16"/>
      <c r="BE60" s="14"/>
      <c r="BF60" s="11"/>
      <c r="BG60" s="11"/>
    </row>
    <row r="61" spans="1:59" ht="30" customHeight="1" x14ac:dyDescent="0.8">
      <c r="A61" s="35" t="s">
        <v>161</v>
      </c>
      <c r="B61" s="52"/>
      <c r="C61" s="274" t="s">
        <v>575</v>
      </c>
      <c r="D61" s="9"/>
      <c r="E61" s="34"/>
      <c r="F61" s="36"/>
      <c r="G61" s="58"/>
      <c r="H61" s="59"/>
      <c r="I61" s="60"/>
      <c r="J61" s="58"/>
      <c r="K61" s="60"/>
      <c r="L61" s="58"/>
      <c r="M61" s="59"/>
      <c r="N61" s="59"/>
      <c r="O61" s="60"/>
      <c r="P61" s="58"/>
      <c r="Q61" s="59"/>
      <c r="R61" s="59"/>
      <c r="S61" s="60"/>
      <c r="T61" s="27"/>
      <c r="U61" s="29"/>
      <c r="V61" s="217"/>
      <c r="W61" s="15"/>
      <c r="X61" s="61" t="s">
        <v>161</v>
      </c>
      <c r="Y61" s="62"/>
      <c r="Z61" s="154" t="s">
        <v>482</v>
      </c>
      <c r="AA61" s="64"/>
      <c r="AB61" s="65"/>
      <c r="AC61" s="37"/>
      <c r="AE61" s="12" t="s">
        <v>161</v>
      </c>
      <c r="AF61" s="171" t="s">
        <v>483</v>
      </c>
      <c r="AG61" s="9"/>
      <c r="AH61" s="34"/>
      <c r="AI61" s="37"/>
      <c r="AJ61" s="66"/>
      <c r="AK61" s="28"/>
      <c r="AL61" s="28"/>
      <c r="AM61" s="67"/>
      <c r="AN61" s="68"/>
      <c r="AO61" s="67"/>
      <c r="AP61" s="68"/>
      <c r="AQ61" s="68"/>
      <c r="AR61" s="68"/>
      <c r="AS61" s="66"/>
      <c r="AT61" s="69"/>
      <c r="AU61" s="68"/>
      <c r="AV61" s="68"/>
      <c r="AW61" s="16"/>
      <c r="AX61" s="16"/>
      <c r="AY61" s="16"/>
      <c r="AZ61" s="16"/>
      <c r="BA61" s="16"/>
      <c r="BB61" s="16"/>
      <c r="BC61" s="16"/>
      <c r="BD61" s="16"/>
      <c r="BE61" s="14"/>
      <c r="BF61" s="11"/>
      <c r="BG61" s="11"/>
    </row>
    <row r="62" spans="1:59" ht="30" customHeight="1" x14ac:dyDescent="0.8">
      <c r="A62" s="104" t="s">
        <v>162</v>
      </c>
      <c r="B62" s="95"/>
      <c r="C62" s="146" t="s">
        <v>972</v>
      </c>
      <c r="D62" s="97"/>
      <c r="E62" s="105" t="s">
        <v>164</v>
      </c>
      <c r="F62" s="112">
        <v>1</v>
      </c>
      <c r="G62" s="49"/>
      <c r="H62" s="29"/>
      <c r="I62" s="31">
        <f t="shared" si="0"/>
        <v>0</v>
      </c>
      <c r="J62" s="49"/>
      <c r="K62" s="215">
        <f t="shared" si="1"/>
        <v>0</v>
      </c>
      <c r="L62" s="58"/>
      <c r="M62" s="59">
        <f t="shared" si="2"/>
        <v>0</v>
      </c>
      <c r="N62" s="59"/>
      <c r="O62" s="60">
        <f t="shared" si="3"/>
        <v>0</v>
      </c>
      <c r="P62" s="27"/>
      <c r="Q62" s="29">
        <f t="shared" si="4"/>
        <v>0</v>
      </c>
      <c r="R62" s="26"/>
      <c r="S62" s="31">
        <f t="shared" si="5"/>
        <v>0</v>
      </c>
      <c r="T62" s="27">
        <f t="shared" si="6"/>
        <v>0</v>
      </c>
      <c r="U62" s="29">
        <f t="shared" si="7"/>
        <v>0</v>
      </c>
      <c r="V62" s="217">
        <f t="shared" si="8"/>
        <v>0</v>
      </c>
      <c r="W62" s="15"/>
      <c r="X62" s="61" t="s">
        <v>162</v>
      </c>
      <c r="Y62" s="62"/>
      <c r="Z62" s="63" t="s">
        <v>163</v>
      </c>
      <c r="AA62" s="64"/>
      <c r="AB62" s="65" t="s">
        <v>164</v>
      </c>
      <c r="AC62" s="37">
        <v>2</v>
      </c>
      <c r="AE62" s="12" t="s">
        <v>162</v>
      </c>
      <c r="AF62" s="10" t="s">
        <v>165</v>
      </c>
      <c r="AG62" s="9"/>
      <c r="AH62" s="34" t="s">
        <v>164</v>
      </c>
      <c r="AI62" s="37">
        <v>2</v>
      </c>
      <c r="AJ62" s="14">
        <v>2500</v>
      </c>
      <c r="AK62" s="28"/>
      <c r="AL62" s="28"/>
      <c r="AM62" s="33"/>
      <c r="AN62" s="11"/>
      <c r="AO62" s="67"/>
      <c r="AP62" s="68"/>
      <c r="AQ62" s="68"/>
      <c r="AR62" s="68"/>
      <c r="AS62" s="14"/>
      <c r="AT62" s="28"/>
      <c r="AU62" s="11"/>
      <c r="AV62" s="11"/>
      <c r="AW62" s="16"/>
      <c r="AX62" s="16"/>
      <c r="AY62" s="16"/>
      <c r="AZ62" s="16"/>
      <c r="BA62" s="16"/>
      <c r="BB62" s="16"/>
      <c r="BC62" s="16"/>
      <c r="BD62" s="16"/>
      <c r="BE62" s="14"/>
      <c r="BF62" s="11"/>
      <c r="BG62" s="11"/>
    </row>
    <row r="63" spans="1:59" ht="30" customHeight="1" x14ac:dyDescent="0.8">
      <c r="A63" s="104" t="s">
        <v>166</v>
      </c>
      <c r="B63" s="95"/>
      <c r="C63" s="146" t="s">
        <v>1025</v>
      </c>
      <c r="D63" s="97"/>
      <c r="E63" s="105" t="s">
        <v>164</v>
      </c>
      <c r="F63" s="112">
        <v>6</v>
      </c>
      <c r="G63" s="49"/>
      <c r="H63" s="29"/>
      <c r="I63" s="31">
        <f t="shared" si="0"/>
        <v>0</v>
      </c>
      <c r="J63" s="49"/>
      <c r="K63" s="215">
        <f t="shared" si="1"/>
        <v>0</v>
      </c>
      <c r="L63" s="58"/>
      <c r="M63" s="59">
        <f t="shared" si="2"/>
        <v>0</v>
      </c>
      <c r="N63" s="59"/>
      <c r="O63" s="60">
        <f t="shared" si="3"/>
        <v>0</v>
      </c>
      <c r="P63" s="27"/>
      <c r="Q63" s="29">
        <f t="shared" si="4"/>
        <v>0</v>
      </c>
      <c r="R63" s="26"/>
      <c r="S63" s="31">
        <f t="shared" si="5"/>
        <v>0</v>
      </c>
      <c r="T63" s="27">
        <f t="shared" si="6"/>
        <v>0</v>
      </c>
      <c r="U63" s="29">
        <f t="shared" si="7"/>
        <v>0</v>
      </c>
      <c r="V63" s="217">
        <f t="shared" si="8"/>
        <v>0</v>
      </c>
      <c r="W63" s="15"/>
      <c r="X63" s="61" t="s">
        <v>167</v>
      </c>
      <c r="Y63" s="62"/>
      <c r="Z63" s="63" t="s">
        <v>168</v>
      </c>
      <c r="AA63" s="64"/>
      <c r="AB63" s="65" t="s">
        <v>164</v>
      </c>
      <c r="AC63" s="37">
        <v>2</v>
      </c>
      <c r="AE63" s="12" t="s">
        <v>167</v>
      </c>
      <c r="AF63" s="10" t="s">
        <v>169</v>
      </c>
      <c r="AG63" s="9"/>
      <c r="AH63" s="34" t="s">
        <v>164</v>
      </c>
      <c r="AI63" s="37">
        <v>2</v>
      </c>
      <c r="AJ63" s="14">
        <v>1500</v>
      </c>
      <c r="AK63" s="28"/>
      <c r="AL63" s="28"/>
      <c r="AM63" s="33"/>
      <c r="AN63" s="11"/>
      <c r="AO63" s="67"/>
      <c r="AP63" s="68"/>
      <c r="AQ63" s="68"/>
      <c r="AR63" s="68"/>
      <c r="AS63" s="14"/>
      <c r="AT63" s="28"/>
      <c r="AU63" s="11"/>
      <c r="AV63" s="11"/>
      <c r="AW63" s="16"/>
      <c r="AX63" s="16"/>
      <c r="AY63" s="16"/>
      <c r="AZ63" s="16"/>
      <c r="BA63" s="16"/>
      <c r="BB63" s="16"/>
      <c r="BC63" s="16"/>
      <c r="BD63" s="16"/>
      <c r="BE63" s="14"/>
      <c r="BF63" s="11"/>
      <c r="BG63" s="11"/>
    </row>
    <row r="64" spans="1:59" ht="30" customHeight="1" x14ac:dyDescent="0.8">
      <c r="A64" s="104" t="s">
        <v>167</v>
      </c>
      <c r="B64" s="95"/>
      <c r="C64" s="147" t="s">
        <v>973</v>
      </c>
      <c r="D64" s="97"/>
      <c r="E64" s="105" t="s">
        <v>164</v>
      </c>
      <c r="F64" s="112">
        <v>1</v>
      </c>
      <c r="G64" s="49"/>
      <c r="H64" s="29"/>
      <c r="I64" s="31">
        <f t="shared" si="0"/>
        <v>0</v>
      </c>
      <c r="J64" s="49"/>
      <c r="K64" s="215">
        <f t="shared" si="1"/>
        <v>0</v>
      </c>
      <c r="L64" s="58"/>
      <c r="M64" s="59">
        <f t="shared" si="2"/>
        <v>0</v>
      </c>
      <c r="N64" s="59"/>
      <c r="O64" s="60">
        <f t="shared" si="3"/>
        <v>0</v>
      </c>
      <c r="P64" s="27"/>
      <c r="Q64" s="29">
        <f t="shared" si="4"/>
        <v>0</v>
      </c>
      <c r="R64" s="26"/>
      <c r="S64" s="31">
        <f t="shared" si="5"/>
        <v>0</v>
      </c>
      <c r="T64" s="27">
        <f t="shared" si="6"/>
        <v>0</v>
      </c>
      <c r="U64" s="29">
        <f t="shared" si="7"/>
        <v>0</v>
      </c>
      <c r="V64" s="217">
        <f t="shared" si="8"/>
        <v>0</v>
      </c>
      <c r="W64" s="15"/>
      <c r="X64" s="61"/>
      <c r="Y64" s="62"/>
      <c r="Z64" s="63"/>
      <c r="AA64" s="64"/>
      <c r="AB64" s="65"/>
      <c r="AC64" s="37"/>
      <c r="AE64" s="12"/>
      <c r="AF64" s="10"/>
      <c r="AG64" s="9"/>
      <c r="AH64" s="34"/>
      <c r="AI64" s="37"/>
      <c r="AJ64" s="14"/>
      <c r="AK64" s="28"/>
      <c r="AL64" s="28"/>
      <c r="AM64" s="33"/>
      <c r="AN64" s="11"/>
      <c r="AO64" s="67"/>
      <c r="AP64" s="68"/>
      <c r="AQ64" s="68"/>
      <c r="AR64" s="68"/>
      <c r="AS64" s="14"/>
      <c r="AT64" s="28"/>
      <c r="AU64" s="11"/>
      <c r="AV64" s="11"/>
      <c r="AW64" s="16"/>
      <c r="AX64" s="16"/>
      <c r="AY64" s="16"/>
      <c r="AZ64" s="16"/>
      <c r="BA64" s="16"/>
      <c r="BB64" s="16"/>
      <c r="BC64" s="16"/>
      <c r="BD64" s="16"/>
      <c r="BE64" s="14"/>
      <c r="BF64" s="11"/>
      <c r="BG64" s="11"/>
    </row>
    <row r="65" spans="1:59" ht="30" customHeight="1" x14ac:dyDescent="0.8">
      <c r="A65" s="104" t="s">
        <v>170</v>
      </c>
      <c r="B65" s="95"/>
      <c r="C65" s="146" t="s">
        <v>957</v>
      </c>
      <c r="D65" s="97"/>
      <c r="E65" s="105" t="s">
        <v>164</v>
      </c>
      <c r="F65" s="112">
        <v>3</v>
      </c>
      <c r="G65" s="49"/>
      <c r="H65" s="29"/>
      <c r="I65" s="31">
        <f t="shared" si="0"/>
        <v>0</v>
      </c>
      <c r="J65" s="49"/>
      <c r="K65" s="215">
        <f t="shared" si="1"/>
        <v>0</v>
      </c>
      <c r="L65" s="58"/>
      <c r="M65" s="59">
        <f t="shared" si="2"/>
        <v>0</v>
      </c>
      <c r="N65" s="59"/>
      <c r="O65" s="60">
        <f t="shared" si="3"/>
        <v>0</v>
      </c>
      <c r="P65" s="27"/>
      <c r="Q65" s="29">
        <f t="shared" si="4"/>
        <v>0</v>
      </c>
      <c r="R65" s="26"/>
      <c r="S65" s="31">
        <f t="shared" si="5"/>
        <v>0</v>
      </c>
      <c r="T65" s="27">
        <f t="shared" si="6"/>
        <v>0</v>
      </c>
      <c r="U65" s="29">
        <f t="shared" si="7"/>
        <v>0</v>
      </c>
      <c r="V65" s="217">
        <f t="shared" si="8"/>
        <v>0</v>
      </c>
      <c r="W65" s="15"/>
      <c r="X65" s="61" t="s">
        <v>170</v>
      </c>
      <c r="Y65" s="62"/>
      <c r="Z65" s="63" t="s">
        <v>171</v>
      </c>
      <c r="AA65" s="64"/>
      <c r="AB65" s="65" t="s">
        <v>164</v>
      </c>
      <c r="AC65" s="37">
        <v>3</v>
      </c>
      <c r="AE65" s="12" t="s">
        <v>170</v>
      </c>
      <c r="AF65" s="10" t="s">
        <v>172</v>
      </c>
      <c r="AG65" s="9"/>
      <c r="AH65" s="34" t="s">
        <v>164</v>
      </c>
      <c r="AI65" s="37">
        <v>3</v>
      </c>
      <c r="AJ65" s="14">
        <v>600</v>
      </c>
      <c r="AK65" s="28"/>
      <c r="AL65" s="28"/>
      <c r="AM65" s="33"/>
      <c r="AN65" s="11"/>
      <c r="AO65" s="67"/>
      <c r="AP65" s="68"/>
      <c r="AQ65" s="68"/>
      <c r="AR65" s="68"/>
      <c r="AS65" s="14"/>
      <c r="AT65" s="28"/>
      <c r="AU65" s="11"/>
      <c r="AV65" s="11"/>
      <c r="AW65" s="16"/>
      <c r="AX65" s="16"/>
      <c r="AY65" s="16"/>
      <c r="AZ65" s="16"/>
      <c r="BA65" s="16"/>
      <c r="BB65" s="16"/>
      <c r="BC65" s="16"/>
      <c r="BD65" s="16"/>
      <c r="BE65" s="14"/>
      <c r="BF65" s="11"/>
      <c r="BG65" s="11"/>
    </row>
    <row r="66" spans="1:59" ht="30" customHeight="1" x14ac:dyDescent="0.8">
      <c r="A66" s="104" t="s">
        <v>173</v>
      </c>
      <c r="B66" s="95"/>
      <c r="C66" s="146" t="s">
        <v>180</v>
      </c>
      <c r="D66" s="97"/>
      <c r="E66" s="105" t="s">
        <v>886</v>
      </c>
      <c r="F66" s="112">
        <v>3</v>
      </c>
      <c r="G66" s="49"/>
      <c r="H66" s="29"/>
      <c r="I66" s="31">
        <f t="shared" si="0"/>
        <v>0</v>
      </c>
      <c r="J66" s="49"/>
      <c r="K66" s="215">
        <f t="shared" si="1"/>
        <v>0</v>
      </c>
      <c r="L66" s="58"/>
      <c r="M66" s="59">
        <f t="shared" si="2"/>
        <v>0</v>
      </c>
      <c r="N66" s="59"/>
      <c r="O66" s="60">
        <f t="shared" si="3"/>
        <v>0</v>
      </c>
      <c r="P66" s="27"/>
      <c r="Q66" s="29">
        <f t="shared" si="4"/>
        <v>0</v>
      </c>
      <c r="R66" s="26"/>
      <c r="S66" s="31">
        <f t="shared" si="5"/>
        <v>0</v>
      </c>
      <c r="T66" s="27">
        <f t="shared" si="6"/>
        <v>0</v>
      </c>
      <c r="U66" s="29">
        <f t="shared" si="7"/>
        <v>0</v>
      </c>
      <c r="V66" s="217">
        <f t="shared" si="8"/>
        <v>0</v>
      </c>
      <c r="W66" s="15"/>
      <c r="X66" s="61" t="s">
        <v>175</v>
      </c>
      <c r="Y66" s="62"/>
      <c r="Z66" s="63" t="s">
        <v>176</v>
      </c>
      <c r="AA66" s="64"/>
      <c r="AB66" s="65" t="s">
        <v>164</v>
      </c>
      <c r="AC66" s="37">
        <v>3</v>
      </c>
      <c r="AE66" s="12" t="s">
        <v>175</v>
      </c>
      <c r="AF66" s="10" t="s">
        <v>177</v>
      </c>
      <c r="AG66" s="9"/>
      <c r="AH66" s="34" t="s">
        <v>164</v>
      </c>
      <c r="AI66" s="37">
        <v>3</v>
      </c>
      <c r="AJ66" s="14">
        <v>600</v>
      </c>
      <c r="AK66" s="28"/>
      <c r="AL66" s="28"/>
      <c r="AM66" s="33"/>
      <c r="AN66" s="11"/>
      <c r="AO66" s="67"/>
      <c r="AP66" s="68"/>
      <c r="AQ66" s="68"/>
      <c r="AR66" s="68"/>
      <c r="AS66" s="14"/>
      <c r="AT66" s="28"/>
      <c r="AU66" s="11"/>
      <c r="AV66" s="11"/>
      <c r="AW66" s="16"/>
      <c r="AX66" s="16"/>
      <c r="AY66" s="16"/>
      <c r="AZ66" s="16"/>
      <c r="BA66" s="16"/>
      <c r="BB66" s="16"/>
      <c r="BC66" s="16"/>
      <c r="BD66" s="16"/>
      <c r="BE66" s="14"/>
      <c r="BF66" s="11"/>
      <c r="BG66" s="11"/>
    </row>
    <row r="67" spans="1:59" ht="30" customHeight="1" x14ac:dyDescent="0.8">
      <c r="A67" s="104" t="s">
        <v>174</v>
      </c>
      <c r="B67" s="95"/>
      <c r="C67" s="146" t="s">
        <v>1065</v>
      </c>
      <c r="D67" s="97"/>
      <c r="E67" s="105" t="s">
        <v>164</v>
      </c>
      <c r="F67" s="112">
        <v>3</v>
      </c>
      <c r="G67" s="49"/>
      <c r="H67" s="29"/>
      <c r="I67" s="31">
        <f t="shared" si="0"/>
        <v>0</v>
      </c>
      <c r="J67" s="49"/>
      <c r="K67" s="215">
        <f t="shared" si="1"/>
        <v>0</v>
      </c>
      <c r="L67" s="58"/>
      <c r="M67" s="59">
        <f t="shared" si="2"/>
        <v>0</v>
      </c>
      <c r="N67" s="59"/>
      <c r="O67" s="60">
        <f t="shared" si="3"/>
        <v>0</v>
      </c>
      <c r="P67" s="27"/>
      <c r="Q67" s="29">
        <f t="shared" si="4"/>
        <v>0</v>
      </c>
      <c r="R67" s="26"/>
      <c r="S67" s="31">
        <f t="shared" si="5"/>
        <v>0</v>
      </c>
      <c r="T67" s="27">
        <f t="shared" si="6"/>
        <v>0</v>
      </c>
      <c r="U67" s="29">
        <f t="shared" si="7"/>
        <v>0</v>
      </c>
      <c r="V67" s="217">
        <f t="shared" si="8"/>
        <v>0</v>
      </c>
      <c r="W67" s="15"/>
      <c r="X67" s="61"/>
      <c r="Y67" s="62"/>
      <c r="Z67" s="63"/>
      <c r="AA67" s="64"/>
      <c r="AB67" s="65"/>
      <c r="AC67" s="37"/>
      <c r="AE67" s="12"/>
      <c r="AF67" s="10"/>
      <c r="AG67" s="9"/>
      <c r="AH67" s="34"/>
      <c r="AI67" s="37"/>
      <c r="AJ67" s="14"/>
      <c r="AK67" s="28"/>
      <c r="AL67" s="28"/>
      <c r="AM67" s="33"/>
      <c r="AN67" s="11"/>
      <c r="AO67" s="67"/>
      <c r="AP67" s="68"/>
      <c r="AQ67" s="68"/>
      <c r="AR67" s="68"/>
      <c r="AS67" s="14"/>
      <c r="AT67" s="28"/>
      <c r="AU67" s="11"/>
      <c r="AV67" s="11"/>
      <c r="AW67" s="16"/>
      <c r="AX67" s="16"/>
      <c r="AY67" s="16"/>
      <c r="AZ67" s="16"/>
      <c r="BA67" s="16"/>
      <c r="BB67" s="16"/>
      <c r="BC67" s="16"/>
      <c r="BD67" s="16"/>
      <c r="BE67" s="14"/>
      <c r="BF67" s="11"/>
      <c r="BG67" s="11"/>
    </row>
    <row r="68" spans="1:59" ht="30" customHeight="1" x14ac:dyDescent="0.8">
      <c r="A68" s="104" t="s">
        <v>175</v>
      </c>
      <c r="B68" s="95"/>
      <c r="C68" s="146" t="s">
        <v>1036</v>
      </c>
      <c r="D68" s="97"/>
      <c r="E68" s="105" t="s">
        <v>886</v>
      </c>
      <c r="F68" s="112">
        <v>1</v>
      </c>
      <c r="G68" s="49"/>
      <c r="H68" s="29"/>
      <c r="I68" s="31">
        <f t="shared" si="0"/>
        <v>0</v>
      </c>
      <c r="J68" s="49"/>
      <c r="K68" s="215">
        <f t="shared" si="1"/>
        <v>0</v>
      </c>
      <c r="L68" s="58"/>
      <c r="M68" s="59">
        <f t="shared" si="2"/>
        <v>0</v>
      </c>
      <c r="N68" s="59"/>
      <c r="O68" s="60">
        <f t="shared" si="3"/>
        <v>0</v>
      </c>
      <c r="P68" s="27"/>
      <c r="Q68" s="29">
        <f t="shared" si="4"/>
        <v>0</v>
      </c>
      <c r="R68" s="26"/>
      <c r="S68" s="31">
        <f t="shared" si="5"/>
        <v>0</v>
      </c>
      <c r="T68" s="27">
        <f t="shared" si="6"/>
        <v>0</v>
      </c>
      <c r="U68" s="29">
        <f t="shared" si="7"/>
        <v>0</v>
      </c>
      <c r="V68" s="217">
        <f t="shared" si="8"/>
        <v>0</v>
      </c>
      <c r="W68" s="15"/>
      <c r="X68" s="61" t="s">
        <v>179</v>
      </c>
      <c r="Y68" s="62"/>
      <c r="Z68" s="63" t="s">
        <v>180</v>
      </c>
      <c r="AA68" s="64"/>
      <c r="AB68" s="65" t="s">
        <v>164</v>
      </c>
      <c r="AC68" s="37">
        <v>3</v>
      </c>
      <c r="AE68" s="12" t="s">
        <v>179</v>
      </c>
      <c r="AF68" s="10" t="s">
        <v>181</v>
      </c>
      <c r="AG68" s="9"/>
      <c r="AH68" s="34" t="s">
        <v>164</v>
      </c>
      <c r="AI68" s="37">
        <v>3</v>
      </c>
      <c r="AJ68" s="14">
        <v>350</v>
      </c>
      <c r="AK68" s="28"/>
      <c r="AL68" s="28"/>
      <c r="AM68" s="33"/>
      <c r="AN68" s="11"/>
      <c r="AO68" s="67"/>
      <c r="AP68" s="68"/>
      <c r="AQ68" s="68"/>
      <c r="AR68" s="68"/>
      <c r="AS68" s="14"/>
      <c r="AT68" s="28"/>
      <c r="AU68" s="11"/>
      <c r="AV68" s="11"/>
      <c r="AW68" s="16"/>
      <c r="AX68" s="16"/>
      <c r="AY68" s="16"/>
      <c r="AZ68" s="16"/>
      <c r="BA68" s="16"/>
      <c r="BB68" s="16"/>
      <c r="BC68" s="16"/>
      <c r="BD68" s="16"/>
      <c r="BE68" s="14"/>
      <c r="BF68" s="11"/>
      <c r="BG68" s="11"/>
    </row>
    <row r="69" spans="1:59" ht="30" customHeight="1" x14ac:dyDescent="0.8">
      <c r="A69" s="104" t="s">
        <v>178</v>
      </c>
      <c r="B69" s="95"/>
      <c r="C69" s="146" t="s">
        <v>974</v>
      </c>
      <c r="D69" s="97"/>
      <c r="E69" s="105" t="s">
        <v>886</v>
      </c>
      <c r="F69" s="112">
        <v>1</v>
      </c>
      <c r="G69" s="49"/>
      <c r="H69" s="29"/>
      <c r="I69" s="31">
        <f t="shared" si="0"/>
        <v>0</v>
      </c>
      <c r="J69" s="49"/>
      <c r="K69" s="215">
        <f t="shared" si="1"/>
        <v>0</v>
      </c>
      <c r="L69" s="58"/>
      <c r="M69" s="59">
        <f t="shared" si="2"/>
        <v>0</v>
      </c>
      <c r="N69" s="59"/>
      <c r="O69" s="60">
        <f t="shared" si="3"/>
        <v>0</v>
      </c>
      <c r="P69" s="27"/>
      <c r="Q69" s="29">
        <f t="shared" si="4"/>
        <v>0</v>
      </c>
      <c r="R69" s="26"/>
      <c r="S69" s="31">
        <f t="shared" si="5"/>
        <v>0</v>
      </c>
      <c r="T69" s="27">
        <f t="shared" si="6"/>
        <v>0</v>
      </c>
      <c r="U69" s="29">
        <f t="shared" si="7"/>
        <v>0</v>
      </c>
      <c r="V69" s="217">
        <f t="shared" si="8"/>
        <v>0</v>
      </c>
      <c r="W69" s="15"/>
      <c r="X69" s="61" t="s">
        <v>184</v>
      </c>
      <c r="Y69" s="62"/>
      <c r="Z69" s="63" t="s">
        <v>185</v>
      </c>
      <c r="AA69" s="64"/>
      <c r="AB69" s="65" t="s">
        <v>886</v>
      </c>
      <c r="AC69" s="37">
        <v>1</v>
      </c>
      <c r="AE69" s="12" t="s">
        <v>184</v>
      </c>
      <c r="AF69" s="10" t="s">
        <v>186</v>
      </c>
      <c r="AG69" s="9"/>
      <c r="AH69" s="34" t="s">
        <v>886</v>
      </c>
      <c r="AI69" s="37">
        <v>1</v>
      </c>
      <c r="AJ69" s="14">
        <v>1200</v>
      </c>
      <c r="AK69" s="28"/>
      <c r="AL69" s="28"/>
      <c r="AM69" s="33"/>
      <c r="AN69" s="11"/>
      <c r="AO69" s="67"/>
      <c r="AP69" s="68"/>
      <c r="AQ69" s="68"/>
      <c r="AR69" s="68"/>
      <c r="AS69" s="14"/>
      <c r="AT69" s="28"/>
      <c r="AU69" s="11"/>
      <c r="AV69" s="11"/>
      <c r="AW69" s="16"/>
      <c r="AX69" s="16"/>
      <c r="AY69" s="16"/>
      <c r="AZ69" s="16"/>
      <c r="BA69" s="16"/>
      <c r="BB69" s="16"/>
      <c r="BC69" s="16"/>
      <c r="BD69" s="16"/>
      <c r="BE69" s="14"/>
      <c r="BF69" s="11"/>
      <c r="BG69" s="11"/>
    </row>
    <row r="70" spans="1:59" ht="30" customHeight="1" x14ac:dyDescent="0.8">
      <c r="A70" s="104" t="s">
        <v>179</v>
      </c>
      <c r="B70" s="95"/>
      <c r="C70" s="146" t="s">
        <v>191</v>
      </c>
      <c r="D70" s="97"/>
      <c r="E70" s="105" t="s">
        <v>886</v>
      </c>
      <c r="F70" s="112">
        <v>1</v>
      </c>
      <c r="G70" s="49"/>
      <c r="H70" s="29"/>
      <c r="I70" s="31">
        <f t="shared" si="0"/>
        <v>0</v>
      </c>
      <c r="J70" s="49"/>
      <c r="K70" s="215">
        <f t="shared" si="1"/>
        <v>0</v>
      </c>
      <c r="L70" s="58"/>
      <c r="M70" s="59">
        <f t="shared" si="2"/>
        <v>0</v>
      </c>
      <c r="N70" s="59"/>
      <c r="O70" s="60">
        <f t="shared" si="3"/>
        <v>0</v>
      </c>
      <c r="P70" s="27"/>
      <c r="Q70" s="29">
        <f t="shared" si="4"/>
        <v>0</v>
      </c>
      <c r="R70" s="26"/>
      <c r="S70" s="31">
        <f t="shared" si="5"/>
        <v>0</v>
      </c>
      <c r="T70" s="27">
        <f t="shared" si="6"/>
        <v>0</v>
      </c>
      <c r="U70" s="29">
        <f t="shared" si="7"/>
        <v>0</v>
      </c>
      <c r="V70" s="217">
        <f t="shared" si="8"/>
        <v>0</v>
      </c>
      <c r="W70" s="15"/>
      <c r="X70" s="61" t="s">
        <v>187</v>
      </c>
      <c r="Y70" s="62"/>
      <c r="Z70" s="63" t="s">
        <v>188</v>
      </c>
      <c r="AA70" s="64"/>
      <c r="AB70" s="65" t="s">
        <v>886</v>
      </c>
      <c r="AC70" s="37">
        <v>1</v>
      </c>
      <c r="AE70" s="12" t="s">
        <v>187</v>
      </c>
      <c r="AF70" s="10" t="s">
        <v>189</v>
      </c>
      <c r="AG70" s="9"/>
      <c r="AH70" s="34" t="s">
        <v>886</v>
      </c>
      <c r="AI70" s="37">
        <v>1</v>
      </c>
      <c r="AJ70" s="14">
        <v>350</v>
      </c>
      <c r="AK70" s="28"/>
      <c r="AL70" s="28"/>
      <c r="AM70" s="33"/>
      <c r="AN70" s="11"/>
      <c r="AO70" s="67"/>
      <c r="AP70" s="68"/>
      <c r="AQ70" s="68"/>
      <c r="AR70" s="68"/>
      <c r="AS70" s="14"/>
      <c r="AT70" s="28"/>
      <c r="AU70" s="11"/>
      <c r="AV70" s="11"/>
      <c r="AW70" s="16"/>
      <c r="AX70" s="16"/>
      <c r="AY70" s="16"/>
      <c r="AZ70" s="16"/>
      <c r="BA70" s="16"/>
      <c r="BB70" s="16"/>
      <c r="BC70" s="16"/>
      <c r="BD70" s="16"/>
      <c r="BE70" s="14"/>
      <c r="BF70" s="11"/>
      <c r="BG70" s="11"/>
    </row>
    <row r="71" spans="1:59" ht="30" customHeight="1" x14ac:dyDescent="0.8">
      <c r="A71" s="104" t="s">
        <v>182</v>
      </c>
      <c r="B71" s="95"/>
      <c r="C71" s="146" t="s">
        <v>194</v>
      </c>
      <c r="D71" s="97"/>
      <c r="E71" s="105" t="s">
        <v>164</v>
      </c>
      <c r="F71" s="112">
        <v>1</v>
      </c>
      <c r="G71" s="49"/>
      <c r="H71" s="29"/>
      <c r="I71" s="31">
        <f t="shared" ref="I71:I131" si="10">F71*H71</f>
        <v>0</v>
      </c>
      <c r="J71" s="49"/>
      <c r="K71" s="215">
        <f t="shared" si="1"/>
        <v>0</v>
      </c>
      <c r="L71" s="58"/>
      <c r="M71" s="59">
        <f t="shared" si="2"/>
        <v>0</v>
      </c>
      <c r="N71" s="59"/>
      <c r="O71" s="60">
        <f t="shared" si="3"/>
        <v>0</v>
      </c>
      <c r="P71" s="27"/>
      <c r="Q71" s="29">
        <f t="shared" si="4"/>
        <v>0</v>
      </c>
      <c r="R71" s="26"/>
      <c r="S71" s="31">
        <f t="shared" si="5"/>
        <v>0</v>
      </c>
      <c r="T71" s="27">
        <f t="shared" si="6"/>
        <v>0</v>
      </c>
      <c r="U71" s="29">
        <f t="shared" si="7"/>
        <v>0</v>
      </c>
      <c r="V71" s="217">
        <f t="shared" si="8"/>
        <v>0</v>
      </c>
      <c r="W71" s="15"/>
      <c r="X71" s="61" t="s">
        <v>190</v>
      </c>
      <c r="Y71" s="62"/>
      <c r="Z71" s="63" t="s">
        <v>191</v>
      </c>
      <c r="AA71" s="64"/>
      <c r="AB71" s="65" t="s">
        <v>886</v>
      </c>
      <c r="AC71" s="37">
        <v>1</v>
      </c>
      <c r="AE71" s="12" t="s">
        <v>190</v>
      </c>
      <c r="AF71" s="10" t="s">
        <v>192</v>
      </c>
      <c r="AG71" s="9"/>
      <c r="AH71" s="34" t="s">
        <v>886</v>
      </c>
      <c r="AI71" s="37">
        <v>1</v>
      </c>
      <c r="AJ71" s="14">
        <v>5000</v>
      </c>
      <c r="AK71" s="28"/>
      <c r="AL71" s="28"/>
      <c r="AM71" s="33"/>
      <c r="AN71" s="11"/>
      <c r="AO71" s="67"/>
      <c r="AP71" s="68"/>
      <c r="AQ71" s="68"/>
      <c r="AR71" s="68"/>
      <c r="AS71" s="14"/>
      <c r="AT71" s="28"/>
      <c r="AU71" s="11"/>
      <c r="AV71" s="11"/>
      <c r="AW71" s="16"/>
      <c r="AX71" s="16"/>
      <c r="AY71" s="16"/>
      <c r="AZ71" s="16"/>
      <c r="BA71" s="16"/>
      <c r="BB71" s="16"/>
      <c r="BC71" s="16"/>
      <c r="BD71" s="16"/>
      <c r="BE71" s="14"/>
      <c r="BF71" s="11"/>
      <c r="BG71" s="11"/>
    </row>
    <row r="72" spans="1:59" ht="30" customHeight="1" x14ac:dyDescent="0.8">
      <c r="A72" s="104" t="s">
        <v>183</v>
      </c>
      <c r="B72" s="95"/>
      <c r="C72" s="146" t="s">
        <v>613</v>
      </c>
      <c r="D72" s="97"/>
      <c r="E72" s="105" t="s">
        <v>886</v>
      </c>
      <c r="F72" s="112">
        <v>1</v>
      </c>
      <c r="G72" s="49"/>
      <c r="H72" s="29"/>
      <c r="I72" s="31">
        <f t="shared" si="10"/>
        <v>0</v>
      </c>
      <c r="J72" s="49"/>
      <c r="K72" s="215">
        <f t="shared" si="1"/>
        <v>0</v>
      </c>
      <c r="L72" s="58"/>
      <c r="M72" s="59">
        <f t="shared" si="2"/>
        <v>0</v>
      </c>
      <c r="N72" s="59"/>
      <c r="O72" s="60">
        <f t="shared" si="3"/>
        <v>0</v>
      </c>
      <c r="P72" s="27"/>
      <c r="Q72" s="29">
        <f t="shared" si="4"/>
        <v>0</v>
      </c>
      <c r="R72" s="26"/>
      <c r="S72" s="31">
        <f t="shared" si="5"/>
        <v>0</v>
      </c>
      <c r="T72" s="27">
        <f t="shared" si="6"/>
        <v>0</v>
      </c>
      <c r="U72" s="29">
        <f t="shared" si="7"/>
        <v>0</v>
      </c>
      <c r="V72" s="217">
        <f t="shared" si="8"/>
        <v>0</v>
      </c>
      <c r="W72" s="15"/>
      <c r="X72" s="61"/>
      <c r="Y72" s="62"/>
      <c r="Z72" s="63"/>
      <c r="AA72" s="64"/>
      <c r="AB72" s="65"/>
      <c r="AC72" s="37"/>
      <c r="AE72" s="12"/>
      <c r="AF72" s="10"/>
      <c r="AG72" s="9"/>
      <c r="AH72" s="34"/>
      <c r="AI72" s="37"/>
      <c r="AJ72" s="14"/>
      <c r="AK72" s="28"/>
      <c r="AL72" s="28"/>
      <c r="AM72" s="33"/>
      <c r="AN72" s="11"/>
      <c r="AO72" s="67"/>
      <c r="AP72" s="68"/>
      <c r="AQ72" s="68"/>
      <c r="AR72" s="68"/>
      <c r="AS72" s="14"/>
      <c r="AT72" s="28"/>
      <c r="AU72" s="11"/>
      <c r="AV72" s="11"/>
      <c r="AW72" s="16"/>
      <c r="AX72" s="16"/>
      <c r="AY72" s="16"/>
      <c r="AZ72" s="16"/>
      <c r="BA72" s="16"/>
      <c r="BB72" s="16"/>
      <c r="BC72" s="16"/>
      <c r="BD72" s="16"/>
      <c r="BE72" s="14"/>
      <c r="BF72" s="11"/>
      <c r="BG72" s="11"/>
    </row>
    <row r="73" spans="1:59" ht="30" customHeight="1" x14ac:dyDescent="0.8">
      <c r="A73" s="104" t="s">
        <v>184</v>
      </c>
      <c r="B73" s="95"/>
      <c r="C73" s="146" t="s">
        <v>975</v>
      </c>
      <c r="D73" s="97"/>
      <c r="E73" s="105" t="s">
        <v>164</v>
      </c>
      <c r="F73" s="112">
        <v>1</v>
      </c>
      <c r="G73" s="49"/>
      <c r="H73" s="29"/>
      <c r="I73" s="31">
        <f t="shared" si="10"/>
        <v>0</v>
      </c>
      <c r="J73" s="49"/>
      <c r="K73" s="215">
        <f t="shared" si="1"/>
        <v>0</v>
      </c>
      <c r="L73" s="58"/>
      <c r="M73" s="59">
        <f t="shared" si="2"/>
        <v>0</v>
      </c>
      <c r="N73" s="59"/>
      <c r="O73" s="60">
        <f t="shared" si="3"/>
        <v>0</v>
      </c>
      <c r="P73" s="27"/>
      <c r="Q73" s="29">
        <f t="shared" si="4"/>
        <v>0</v>
      </c>
      <c r="R73" s="26"/>
      <c r="S73" s="31">
        <f t="shared" si="5"/>
        <v>0</v>
      </c>
      <c r="T73" s="27">
        <f t="shared" si="6"/>
        <v>0</v>
      </c>
      <c r="U73" s="29">
        <f t="shared" si="7"/>
        <v>0</v>
      </c>
      <c r="V73" s="217">
        <f t="shared" si="8"/>
        <v>0</v>
      </c>
      <c r="W73" s="15"/>
      <c r="X73" s="61"/>
      <c r="Y73" s="62"/>
      <c r="Z73" s="63"/>
      <c r="AA73" s="64"/>
      <c r="AB73" s="65"/>
      <c r="AC73" s="37"/>
      <c r="AE73" s="12"/>
      <c r="AF73" s="10"/>
      <c r="AG73" s="9"/>
      <c r="AH73" s="34"/>
      <c r="AI73" s="37"/>
      <c r="AJ73" s="14"/>
      <c r="AK73" s="28"/>
      <c r="AL73" s="28"/>
      <c r="AM73" s="33"/>
      <c r="AN73" s="11"/>
      <c r="AO73" s="67"/>
      <c r="AP73" s="68"/>
      <c r="AQ73" s="68"/>
      <c r="AR73" s="68"/>
      <c r="AS73" s="14"/>
      <c r="AT73" s="28"/>
      <c r="AU73" s="11"/>
      <c r="AV73" s="11"/>
      <c r="AW73" s="16"/>
      <c r="AX73" s="16"/>
      <c r="AY73" s="16"/>
      <c r="AZ73" s="16"/>
      <c r="BA73" s="16"/>
      <c r="BB73" s="16"/>
      <c r="BC73" s="16"/>
      <c r="BD73" s="16"/>
      <c r="BE73" s="14"/>
      <c r="BF73" s="11"/>
      <c r="BG73" s="11"/>
    </row>
    <row r="74" spans="1:59" ht="30" customHeight="1" x14ac:dyDescent="0.8">
      <c r="A74" s="35" t="s">
        <v>196</v>
      </c>
      <c r="B74" s="52"/>
      <c r="C74" s="274" t="s">
        <v>971</v>
      </c>
      <c r="D74" s="9"/>
      <c r="E74" s="34"/>
      <c r="F74" s="36"/>
      <c r="G74" s="58"/>
      <c r="H74" s="59"/>
      <c r="I74" s="60"/>
      <c r="J74" s="58"/>
      <c r="K74" s="60"/>
      <c r="L74" s="58"/>
      <c r="M74" s="59"/>
      <c r="N74" s="59"/>
      <c r="O74" s="60"/>
      <c r="P74" s="58"/>
      <c r="Q74" s="59"/>
      <c r="R74" s="59"/>
      <c r="S74" s="60"/>
      <c r="T74" s="27"/>
      <c r="U74" s="29"/>
      <c r="V74" s="217"/>
      <c r="W74" s="15"/>
      <c r="X74" s="61" t="s">
        <v>196</v>
      </c>
      <c r="Y74" s="62"/>
      <c r="Z74" s="154" t="s">
        <v>484</v>
      </c>
      <c r="AA74" s="64"/>
      <c r="AB74" s="65"/>
      <c r="AC74" s="37"/>
      <c r="AE74" s="12" t="s">
        <v>196</v>
      </c>
      <c r="AF74" s="171" t="s">
        <v>485</v>
      </c>
      <c r="AG74" s="9"/>
      <c r="AH74" s="34"/>
      <c r="AI74" s="37"/>
      <c r="AJ74" s="66"/>
      <c r="AK74" s="28"/>
      <c r="AL74" s="28"/>
      <c r="AM74" s="67"/>
      <c r="AN74" s="68"/>
      <c r="AO74" s="67"/>
      <c r="AP74" s="68"/>
      <c r="AQ74" s="68"/>
      <c r="AR74" s="68"/>
      <c r="AS74" s="66"/>
      <c r="AT74" s="69"/>
      <c r="AU74" s="68"/>
      <c r="AV74" s="68"/>
      <c r="AW74" s="16"/>
      <c r="AX74" s="16"/>
      <c r="AY74" s="16"/>
      <c r="AZ74" s="16"/>
      <c r="BA74" s="16"/>
      <c r="BB74" s="16"/>
      <c r="BC74" s="16"/>
      <c r="BD74" s="16"/>
      <c r="BE74" s="14"/>
      <c r="BF74" s="11"/>
      <c r="BG74" s="11"/>
    </row>
    <row r="75" spans="1:59" ht="30" customHeight="1" x14ac:dyDescent="0.7">
      <c r="A75" s="25" t="s">
        <v>197</v>
      </c>
      <c r="B75" s="52"/>
      <c r="C75" s="146" t="s">
        <v>972</v>
      </c>
      <c r="D75" s="97"/>
      <c r="E75" s="105" t="s">
        <v>164</v>
      </c>
      <c r="F75" s="112">
        <v>1</v>
      </c>
      <c r="G75" s="49"/>
      <c r="H75" s="50"/>
      <c r="I75" s="215">
        <f t="shared" si="10"/>
        <v>0</v>
      </c>
      <c r="J75" s="49"/>
      <c r="K75" s="215">
        <f t="shared" si="1"/>
        <v>0</v>
      </c>
      <c r="L75" s="51"/>
      <c r="M75" s="215">
        <f t="shared" si="2"/>
        <v>0</v>
      </c>
      <c r="N75" s="51"/>
      <c r="O75" s="215">
        <f t="shared" si="3"/>
        <v>0</v>
      </c>
      <c r="P75" s="51"/>
      <c r="Q75" s="215">
        <f t="shared" si="4"/>
        <v>0</v>
      </c>
      <c r="R75" s="51"/>
      <c r="S75" s="215">
        <f t="shared" si="5"/>
        <v>0</v>
      </c>
      <c r="T75" s="215">
        <f t="shared" si="6"/>
        <v>0</v>
      </c>
      <c r="U75" s="215">
        <f t="shared" si="7"/>
        <v>0</v>
      </c>
      <c r="V75" s="216">
        <f t="shared" si="8"/>
        <v>0</v>
      </c>
      <c r="W75" s="15"/>
      <c r="X75" s="64" t="s">
        <v>197</v>
      </c>
      <c r="Y75" s="62"/>
      <c r="Z75" s="63" t="s">
        <v>163</v>
      </c>
      <c r="AA75" s="64"/>
      <c r="AB75" s="166" t="s">
        <v>164</v>
      </c>
      <c r="AC75" s="167">
        <v>2</v>
      </c>
      <c r="AE75" s="9" t="s">
        <v>197</v>
      </c>
      <c r="AF75" s="10" t="s">
        <v>165</v>
      </c>
      <c r="AG75" s="9"/>
      <c r="AH75" s="6" t="s">
        <v>164</v>
      </c>
      <c r="AI75" s="32">
        <v>2</v>
      </c>
      <c r="AJ75" s="14">
        <v>2500</v>
      </c>
      <c r="AK75" s="28"/>
      <c r="AL75" s="28"/>
      <c r="AM75" s="33"/>
      <c r="AN75" s="11"/>
      <c r="AO75" s="67"/>
      <c r="AP75" s="68"/>
      <c r="AQ75" s="68"/>
      <c r="AR75" s="68"/>
      <c r="AS75" s="14"/>
      <c r="AT75" s="28"/>
      <c r="AU75" s="11"/>
      <c r="AV75" s="11"/>
      <c r="AW75" s="16"/>
      <c r="AX75" s="16"/>
      <c r="AY75" s="16"/>
      <c r="AZ75" s="16"/>
      <c r="BA75" s="16"/>
      <c r="BB75" s="16"/>
      <c r="BC75" s="16"/>
      <c r="BD75" s="16"/>
      <c r="BE75" s="14"/>
      <c r="BF75" s="11"/>
      <c r="BG75" s="11"/>
    </row>
    <row r="76" spans="1:59" ht="30" customHeight="1" x14ac:dyDescent="0.7">
      <c r="A76" s="25" t="s">
        <v>198</v>
      </c>
      <c r="B76" s="52"/>
      <c r="C76" s="146" t="s">
        <v>1025</v>
      </c>
      <c r="D76" s="97"/>
      <c r="E76" s="105" t="s">
        <v>164</v>
      </c>
      <c r="F76" s="112">
        <v>6</v>
      </c>
      <c r="G76" s="49"/>
      <c r="H76" s="50"/>
      <c r="I76" s="215">
        <f t="shared" si="10"/>
        <v>0</v>
      </c>
      <c r="J76" s="49"/>
      <c r="K76" s="215">
        <f t="shared" ref="K76:K139" si="11">F76*J76</f>
        <v>0</v>
      </c>
      <c r="L76" s="51"/>
      <c r="M76" s="215">
        <f t="shared" ref="M76:M139" si="12">F76*L76</f>
        <v>0</v>
      </c>
      <c r="N76" s="51"/>
      <c r="O76" s="215">
        <f t="shared" ref="O76:O139" si="13">F76*N76</f>
        <v>0</v>
      </c>
      <c r="P76" s="51"/>
      <c r="Q76" s="215">
        <f t="shared" ref="Q76:Q139" si="14">F76*P76</f>
        <v>0</v>
      </c>
      <c r="R76" s="51"/>
      <c r="S76" s="215">
        <f t="shared" ref="S76:S139" si="15">F76*R76</f>
        <v>0</v>
      </c>
      <c r="T76" s="215">
        <f t="shared" ref="T76:T139" si="16">I76+M76+Q76</f>
        <v>0</v>
      </c>
      <c r="U76" s="215">
        <f t="shared" ref="U76:U139" si="17">+K76+O76+S76</f>
        <v>0</v>
      </c>
      <c r="V76" s="216">
        <f t="shared" ref="V76:V139" si="18">+T76*652.69+U76</f>
        <v>0</v>
      </c>
      <c r="W76" s="15"/>
      <c r="X76" s="64" t="s">
        <v>199</v>
      </c>
      <c r="Y76" s="62"/>
      <c r="Z76" s="63" t="s">
        <v>168</v>
      </c>
      <c r="AA76" s="64"/>
      <c r="AB76" s="166" t="s">
        <v>164</v>
      </c>
      <c r="AC76" s="167">
        <v>2</v>
      </c>
      <c r="AE76" s="9" t="s">
        <v>199</v>
      </c>
      <c r="AF76" s="10" t="s">
        <v>169</v>
      </c>
      <c r="AG76" s="9"/>
      <c r="AH76" s="6" t="s">
        <v>164</v>
      </c>
      <c r="AI76" s="32">
        <v>2</v>
      </c>
      <c r="AJ76" s="14">
        <v>1500</v>
      </c>
      <c r="AK76" s="28"/>
      <c r="AL76" s="28"/>
      <c r="AM76" s="33"/>
      <c r="AN76" s="11"/>
      <c r="AO76" s="67"/>
      <c r="AP76" s="68"/>
      <c r="AQ76" s="68"/>
      <c r="AR76" s="68"/>
      <c r="AS76" s="14"/>
      <c r="AT76" s="28"/>
      <c r="AU76" s="11"/>
      <c r="AV76" s="11"/>
      <c r="AW76" s="16"/>
      <c r="AX76" s="16"/>
      <c r="AY76" s="16"/>
      <c r="AZ76" s="16"/>
      <c r="BA76" s="16"/>
      <c r="BB76" s="16"/>
      <c r="BC76" s="16"/>
      <c r="BD76" s="16"/>
      <c r="BE76" s="14"/>
      <c r="BF76" s="11"/>
      <c r="BG76" s="11"/>
    </row>
    <row r="77" spans="1:59" ht="30" customHeight="1" x14ac:dyDescent="0.7">
      <c r="A77" s="25" t="s">
        <v>199</v>
      </c>
      <c r="B77" s="52"/>
      <c r="C77" s="147" t="s">
        <v>973</v>
      </c>
      <c r="D77" s="97"/>
      <c r="E77" s="105" t="s">
        <v>164</v>
      </c>
      <c r="F77" s="112">
        <v>1</v>
      </c>
      <c r="G77" s="49"/>
      <c r="H77" s="50"/>
      <c r="I77" s="215">
        <f t="shared" si="10"/>
        <v>0</v>
      </c>
      <c r="J77" s="49"/>
      <c r="K77" s="215">
        <f t="shared" si="11"/>
        <v>0</v>
      </c>
      <c r="L77" s="51"/>
      <c r="M77" s="215">
        <f t="shared" si="12"/>
        <v>0</v>
      </c>
      <c r="N77" s="51"/>
      <c r="O77" s="215">
        <f t="shared" si="13"/>
        <v>0</v>
      </c>
      <c r="P77" s="51"/>
      <c r="Q77" s="215">
        <f t="shared" si="14"/>
        <v>0</v>
      </c>
      <c r="R77" s="51"/>
      <c r="S77" s="215">
        <f t="shared" si="15"/>
        <v>0</v>
      </c>
      <c r="T77" s="215">
        <f t="shared" si="16"/>
        <v>0</v>
      </c>
      <c r="U77" s="215">
        <f t="shared" si="17"/>
        <v>0</v>
      </c>
      <c r="V77" s="216">
        <f t="shared" si="18"/>
        <v>0</v>
      </c>
      <c r="W77" s="15"/>
      <c r="X77" s="64"/>
      <c r="Y77" s="62"/>
      <c r="Z77" s="63"/>
      <c r="AA77" s="64"/>
      <c r="AB77" s="166"/>
      <c r="AC77" s="167"/>
      <c r="AE77" s="9"/>
      <c r="AF77" s="10"/>
      <c r="AG77" s="9"/>
      <c r="AH77" s="6"/>
      <c r="AI77" s="32"/>
      <c r="AJ77" s="14"/>
      <c r="AK77" s="28"/>
      <c r="AL77" s="28"/>
      <c r="AM77" s="33"/>
      <c r="AN77" s="11"/>
      <c r="AO77" s="67"/>
      <c r="AP77" s="68"/>
      <c r="AQ77" s="68"/>
      <c r="AR77" s="68"/>
      <c r="AS77" s="14"/>
      <c r="AT77" s="28"/>
      <c r="AU77" s="11"/>
      <c r="AV77" s="11"/>
      <c r="AW77" s="16"/>
      <c r="AX77" s="16"/>
      <c r="AY77" s="16"/>
      <c r="AZ77" s="16"/>
      <c r="BA77" s="16"/>
      <c r="BB77" s="16"/>
      <c r="BC77" s="16"/>
      <c r="BD77" s="16"/>
      <c r="BE77" s="14"/>
      <c r="BF77" s="11"/>
      <c r="BG77" s="11"/>
    </row>
    <row r="78" spans="1:59" ht="30" customHeight="1" x14ac:dyDescent="0.7">
      <c r="A78" s="25" t="s">
        <v>200</v>
      </c>
      <c r="B78" s="52"/>
      <c r="C78" s="146" t="s">
        <v>957</v>
      </c>
      <c r="D78" s="97"/>
      <c r="E78" s="105" t="s">
        <v>164</v>
      </c>
      <c r="F78" s="112">
        <v>3</v>
      </c>
      <c r="G78" s="49"/>
      <c r="H78" s="50"/>
      <c r="I78" s="215">
        <f t="shared" si="10"/>
        <v>0</v>
      </c>
      <c r="J78" s="49"/>
      <c r="K78" s="215">
        <f t="shared" si="11"/>
        <v>0</v>
      </c>
      <c r="L78" s="51"/>
      <c r="M78" s="215">
        <f t="shared" si="12"/>
        <v>0</v>
      </c>
      <c r="N78" s="51"/>
      <c r="O78" s="215">
        <f t="shared" si="13"/>
        <v>0</v>
      </c>
      <c r="P78" s="51"/>
      <c r="Q78" s="215">
        <f t="shared" si="14"/>
        <v>0</v>
      </c>
      <c r="R78" s="51"/>
      <c r="S78" s="215">
        <f t="shared" si="15"/>
        <v>0</v>
      </c>
      <c r="T78" s="215">
        <f t="shared" si="16"/>
        <v>0</v>
      </c>
      <c r="U78" s="215">
        <f t="shared" si="17"/>
        <v>0</v>
      </c>
      <c r="V78" s="216">
        <f t="shared" si="18"/>
        <v>0</v>
      </c>
      <c r="W78" s="15"/>
      <c r="X78" s="64"/>
      <c r="Y78" s="62"/>
      <c r="Z78" s="63"/>
      <c r="AA78" s="64"/>
      <c r="AB78" s="166"/>
      <c r="AC78" s="167"/>
      <c r="AE78" s="9"/>
      <c r="AF78" s="10"/>
      <c r="AG78" s="9"/>
      <c r="AH78" s="6"/>
      <c r="AI78" s="32"/>
      <c r="AJ78" s="14"/>
      <c r="AK78" s="28"/>
      <c r="AL78" s="28"/>
      <c r="AM78" s="33"/>
      <c r="AN78" s="11"/>
      <c r="AO78" s="67"/>
      <c r="AP78" s="68"/>
      <c r="AQ78" s="68"/>
      <c r="AR78" s="68"/>
      <c r="AS78" s="14"/>
      <c r="AT78" s="28"/>
      <c r="AU78" s="11"/>
      <c r="AV78" s="11"/>
      <c r="AW78" s="16"/>
      <c r="AX78" s="16"/>
      <c r="AY78" s="16"/>
      <c r="AZ78" s="16"/>
      <c r="BA78" s="16"/>
      <c r="BB78" s="16"/>
      <c r="BC78" s="16"/>
      <c r="BD78" s="16"/>
      <c r="BE78" s="14"/>
      <c r="BF78" s="11"/>
      <c r="BG78" s="11"/>
    </row>
    <row r="79" spans="1:59" ht="30" customHeight="1" x14ac:dyDescent="0.7">
      <c r="A79" s="25" t="s">
        <v>201</v>
      </c>
      <c r="B79" s="52"/>
      <c r="C79" s="146" t="s">
        <v>1065</v>
      </c>
      <c r="D79" s="97"/>
      <c r="E79" s="105" t="s">
        <v>164</v>
      </c>
      <c r="F79" s="112">
        <v>3</v>
      </c>
      <c r="G79" s="49"/>
      <c r="H79" s="50"/>
      <c r="I79" s="215">
        <f t="shared" si="10"/>
        <v>0</v>
      </c>
      <c r="J79" s="49"/>
      <c r="K79" s="215">
        <f t="shared" si="11"/>
        <v>0</v>
      </c>
      <c r="L79" s="51"/>
      <c r="M79" s="215">
        <f t="shared" si="12"/>
        <v>0</v>
      </c>
      <c r="N79" s="51"/>
      <c r="O79" s="215">
        <f t="shared" si="13"/>
        <v>0</v>
      </c>
      <c r="P79" s="51"/>
      <c r="Q79" s="215">
        <f t="shared" si="14"/>
        <v>0</v>
      </c>
      <c r="R79" s="51"/>
      <c r="S79" s="215">
        <f t="shared" si="15"/>
        <v>0</v>
      </c>
      <c r="T79" s="215">
        <f t="shared" si="16"/>
        <v>0</v>
      </c>
      <c r="U79" s="215">
        <f t="shared" si="17"/>
        <v>0</v>
      </c>
      <c r="V79" s="216">
        <f t="shared" si="18"/>
        <v>0</v>
      </c>
      <c r="W79" s="15"/>
      <c r="X79" s="64"/>
      <c r="Y79" s="62"/>
      <c r="Z79" s="63"/>
      <c r="AA79" s="64"/>
      <c r="AB79" s="166"/>
      <c r="AC79" s="167"/>
      <c r="AE79" s="9"/>
      <c r="AF79" s="10"/>
      <c r="AG79" s="9"/>
      <c r="AH79" s="6"/>
      <c r="AI79" s="32"/>
      <c r="AJ79" s="14"/>
      <c r="AK79" s="28"/>
      <c r="AL79" s="28"/>
      <c r="AM79" s="33"/>
      <c r="AN79" s="11"/>
      <c r="AO79" s="67"/>
      <c r="AP79" s="68"/>
      <c r="AQ79" s="68"/>
      <c r="AR79" s="68"/>
      <c r="AS79" s="14"/>
      <c r="AT79" s="28"/>
      <c r="AU79" s="11"/>
      <c r="AV79" s="11"/>
      <c r="AW79" s="16"/>
      <c r="AX79" s="16"/>
      <c r="AY79" s="16"/>
      <c r="AZ79" s="16"/>
      <c r="BA79" s="16"/>
      <c r="BB79" s="16"/>
      <c r="BC79" s="16"/>
      <c r="BD79" s="16"/>
      <c r="BE79" s="14"/>
      <c r="BF79" s="11"/>
      <c r="BG79" s="11"/>
    </row>
    <row r="80" spans="1:59" ht="30" customHeight="1" x14ac:dyDescent="0.7">
      <c r="A80" s="25" t="s">
        <v>202</v>
      </c>
      <c r="B80" s="52"/>
      <c r="C80" s="146" t="s">
        <v>180</v>
      </c>
      <c r="D80" s="97"/>
      <c r="E80" s="105" t="s">
        <v>886</v>
      </c>
      <c r="F80" s="112">
        <v>3</v>
      </c>
      <c r="G80" s="49"/>
      <c r="H80" s="50"/>
      <c r="I80" s="215">
        <f t="shared" si="10"/>
        <v>0</v>
      </c>
      <c r="J80" s="49"/>
      <c r="K80" s="215">
        <f t="shared" si="11"/>
        <v>0</v>
      </c>
      <c r="L80" s="51"/>
      <c r="M80" s="215">
        <f t="shared" si="12"/>
        <v>0</v>
      </c>
      <c r="N80" s="51"/>
      <c r="O80" s="215">
        <f t="shared" si="13"/>
        <v>0</v>
      </c>
      <c r="P80" s="51"/>
      <c r="Q80" s="215">
        <f t="shared" si="14"/>
        <v>0</v>
      </c>
      <c r="R80" s="51"/>
      <c r="S80" s="215">
        <f t="shared" si="15"/>
        <v>0</v>
      </c>
      <c r="T80" s="215">
        <f t="shared" si="16"/>
        <v>0</v>
      </c>
      <c r="U80" s="215">
        <f t="shared" si="17"/>
        <v>0</v>
      </c>
      <c r="V80" s="216">
        <f t="shared" si="18"/>
        <v>0</v>
      </c>
      <c r="W80" s="15"/>
      <c r="X80" s="64" t="s">
        <v>203</v>
      </c>
      <c r="Y80" s="62"/>
      <c r="Z80" s="63" t="s">
        <v>176</v>
      </c>
      <c r="AA80" s="64"/>
      <c r="AB80" s="166" t="s">
        <v>164</v>
      </c>
      <c r="AC80" s="167">
        <v>3</v>
      </c>
      <c r="AE80" s="9" t="s">
        <v>203</v>
      </c>
      <c r="AF80" s="10" t="s">
        <v>177</v>
      </c>
      <c r="AG80" s="9"/>
      <c r="AH80" s="6" t="s">
        <v>164</v>
      </c>
      <c r="AI80" s="32">
        <v>3</v>
      </c>
      <c r="AJ80" s="14">
        <v>600</v>
      </c>
      <c r="AK80" s="28"/>
      <c r="AL80" s="28"/>
      <c r="AM80" s="33"/>
      <c r="AN80" s="11"/>
      <c r="AO80" s="67"/>
      <c r="AP80" s="68"/>
      <c r="AQ80" s="68"/>
      <c r="AR80" s="68"/>
      <c r="AS80" s="14"/>
      <c r="AT80" s="28"/>
      <c r="AU80" s="11"/>
      <c r="AV80" s="11"/>
      <c r="AW80" s="16"/>
      <c r="AX80" s="16"/>
      <c r="AY80" s="16"/>
      <c r="AZ80" s="16"/>
      <c r="BA80" s="16"/>
      <c r="BB80" s="16"/>
      <c r="BC80" s="16"/>
      <c r="BD80" s="16"/>
      <c r="BE80" s="14"/>
      <c r="BF80" s="11"/>
      <c r="BG80" s="11"/>
    </row>
    <row r="81" spans="1:59" ht="30" customHeight="1" x14ac:dyDescent="0.7">
      <c r="A81" s="25" t="s">
        <v>203</v>
      </c>
      <c r="B81" s="52"/>
      <c r="C81" s="146" t="s">
        <v>1036</v>
      </c>
      <c r="D81" s="97"/>
      <c r="E81" s="105" t="s">
        <v>886</v>
      </c>
      <c r="F81" s="112">
        <v>1</v>
      </c>
      <c r="G81" s="49"/>
      <c r="H81" s="50"/>
      <c r="I81" s="215">
        <f t="shared" si="10"/>
        <v>0</v>
      </c>
      <c r="J81" s="49"/>
      <c r="K81" s="215">
        <f t="shared" si="11"/>
        <v>0</v>
      </c>
      <c r="L81" s="51"/>
      <c r="M81" s="215">
        <f t="shared" si="12"/>
        <v>0</v>
      </c>
      <c r="N81" s="51"/>
      <c r="O81" s="215">
        <f t="shared" si="13"/>
        <v>0</v>
      </c>
      <c r="P81" s="51"/>
      <c r="Q81" s="215">
        <f t="shared" si="14"/>
        <v>0</v>
      </c>
      <c r="R81" s="51"/>
      <c r="S81" s="215">
        <f t="shared" si="15"/>
        <v>0</v>
      </c>
      <c r="T81" s="215">
        <f t="shared" si="16"/>
        <v>0</v>
      </c>
      <c r="U81" s="215">
        <f t="shared" si="17"/>
        <v>0</v>
      </c>
      <c r="V81" s="216">
        <f t="shared" si="18"/>
        <v>0</v>
      </c>
      <c r="W81" s="15"/>
      <c r="X81" s="64" t="s">
        <v>204</v>
      </c>
      <c r="Y81" s="62"/>
      <c r="Z81" s="63" t="s">
        <v>180</v>
      </c>
      <c r="AA81" s="64"/>
      <c r="AB81" s="166" t="s">
        <v>164</v>
      </c>
      <c r="AC81" s="167">
        <v>3</v>
      </c>
      <c r="AE81" s="9" t="s">
        <v>204</v>
      </c>
      <c r="AF81" s="10" t="s">
        <v>181</v>
      </c>
      <c r="AG81" s="9"/>
      <c r="AH81" s="6" t="s">
        <v>164</v>
      </c>
      <c r="AI81" s="32">
        <v>3</v>
      </c>
      <c r="AJ81" s="14">
        <v>350</v>
      </c>
      <c r="AK81" s="28"/>
      <c r="AL81" s="28"/>
      <c r="AM81" s="33"/>
      <c r="AN81" s="11"/>
      <c r="AO81" s="67"/>
      <c r="AP81" s="68"/>
      <c r="AQ81" s="68"/>
      <c r="AR81" s="68"/>
      <c r="AS81" s="14"/>
      <c r="AT81" s="28"/>
      <c r="AU81" s="11"/>
      <c r="AV81" s="11"/>
      <c r="AW81" s="16"/>
      <c r="AX81" s="16"/>
      <c r="AY81" s="16"/>
      <c r="AZ81" s="16"/>
      <c r="BA81" s="16"/>
      <c r="BB81" s="16"/>
      <c r="BC81" s="16"/>
      <c r="BD81" s="16"/>
      <c r="BE81" s="14"/>
      <c r="BF81" s="11"/>
      <c r="BG81" s="11"/>
    </row>
    <row r="82" spans="1:59" ht="30" customHeight="1" x14ac:dyDescent="0.7">
      <c r="A82" s="25" t="s">
        <v>204</v>
      </c>
      <c r="B82" s="52"/>
      <c r="C82" s="146" t="s">
        <v>974</v>
      </c>
      <c r="D82" s="97"/>
      <c r="E82" s="105" t="s">
        <v>886</v>
      </c>
      <c r="F82" s="112">
        <v>1</v>
      </c>
      <c r="G82" s="49"/>
      <c r="H82" s="50"/>
      <c r="I82" s="215">
        <f t="shared" si="10"/>
        <v>0</v>
      </c>
      <c r="J82" s="49"/>
      <c r="K82" s="215">
        <f t="shared" si="11"/>
        <v>0</v>
      </c>
      <c r="L82" s="51"/>
      <c r="M82" s="215">
        <f t="shared" si="12"/>
        <v>0</v>
      </c>
      <c r="N82" s="51"/>
      <c r="O82" s="215">
        <f t="shared" si="13"/>
        <v>0</v>
      </c>
      <c r="P82" s="51"/>
      <c r="Q82" s="215">
        <f t="shared" si="14"/>
        <v>0</v>
      </c>
      <c r="R82" s="51"/>
      <c r="S82" s="215">
        <f t="shared" si="15"/>
        <v>0</v>
      </c>
      <c r="T82" s="215">
        <f t="shared" si="16"/>
        <v>0</v>
      </c>
      <c r="U82" s="215">
        <f t="shared" si="17"/>
        <v>0</v>
      </c>
      <c r="V82" s="216">
        <f t="shared" si="18"/>
        <v>0</v>
      </c>
      <c r="W82" s="15"/>
      <c r="X82" s="64" t="s">
        <v>207</v>
      </c>
      <c r="Y82" s="62"/>
      <c r="Z82" s="63" t="s">
        <v>185</v>
      </c>
      <c r="AA82" s="64"/>
      <c r="AB82" s="166" t="s">
        <v>886</v>
      </c>
      <c r="AC82" s="167">
        <v>1</v>
      </c>
      <c r="AE82" s="9" t="s">
        <v>207</v>
      </c>
      <c r="AF82" s="10" t="s">
        <v>186</v>
      </c>
      <c r="AG82" s="9"/>
      <c r="AH82" s="6" t="s">
        <v>886</v>
      </c>
      <c r="AI82" s="32">
        <v>1</v>
      </c>
      <c r="AJ82" s="14">
        <v>1200</v>
      </c>
      <c r="AK82" s="28"/>
      <c r="AL82" s="28"/>
      <c r="AM82" s="33"/>
      <c r="AN82" s="11"/>
      <c r="AO82" s="67"/>
      <c r="AP82" s="68"/>
      <c r="AQ82" s="68"/>
      <c r="AR82" s="68"/>
      <c r="AS82" s="14"/>
      <c r="AT82" s="28"/>
      <c r="AU82" s="11"/>
      <c r="AV82" s="11"/>
      <c r="AW82" s="16"/>
      <c r="AX82" s="16"/>
      <c r="AY82" s="16"/>
      <c r="AZ82" s="16"/>
      <c r="BA82" s="16"/>
      <c r="BB82" s="16"/>
      <c r="BC82" s="16"/>
      <c r="BD82" s="16"/>
      <c r="BE82" s="14"/>
      <c r="BF82" s="11"/>
      <c r="BG82" s="11"/>
    </row>
    <row r="83" spans="1:59" ht="30" customHeight="1" x14ac:dyDescent="0.7">
      <c r="A83" s="25" t="s">
        <v>205</v>
      </c>
      <c r="B83" s="52"/>
      <c r="C83" s="146" t="s">
        <v>191</v>
      </c>
      <c r="D83" s="97"/>
      <c r="E83" s="105" t="s">
        <v>886</v>
      </c>
      <c r="F83" s="112">
        <v>1</v>
      </c>
      <c r="G83" s="49"/>
      <c r="H83" s="50"/>
      <c r="I83" s="215">
        <f t="shared" si="10"/>
        <v>0</v>
      </c>
      <c r="J83" s="49"/>
      <c r="K83" s="215">
        <f t="shared" si="11"/>
        <v>0</v>
      </c>
      <c r="L83" s="51"/>
      <c r="M83" s="215">
        <f t="shared" si="12"/>
        <v>0</v>
      </c>
      <c r="N83" s="51"/>
      <c r="O83" s="215">
        <f t="shared" si="13"/>
        <v>0</v>
      </c>
      <c r="P83" s="51"/>
      <c r="Q83" s="215">
        <f t="shared" si="14"/>
        <v>0</v>
      </c>
      <c r="R83" s="51"/>
      <c r="S83" s="215">
        <f t="shared" si="15"/>
        <v>0</v>
      </c>
      <c r="T83" s="215">
        <f t="shared" si="16"/>
        <v>0</v>
      </c>
      <c r="U83" s="215">
        <f t="shared" si="17"/>
        <v>0</v>
      </c>
      <c r="V83" s="216">
        <f t="shared" si="18"/>
        <v>0</v>
      </c>
      <c r="W83" s="15"/>
      <c r="X83" s="64" t="s">
        <v>208</v>
      </c>
      <c r="Y83" s="62"/>
      <c r="Z83" s="63" t="s">
        <v>188</v>
      </c>
      <c r="AA83" s="64"/>
      <c r="AB83" s="166" t="s">
        <v>886</v>
      </c>
      <c r="AC83" s="167">
        <v>1</v>
      </c>
      <c r="AE83" s="9" t="s">
        <v>208</v>
      </c>
      <c r="AF83" s="10" t="s">
        <v>189</v>
      </c>
      <c r="AG83" s="9"/>
      <c r="AH83" s="6" t="s">
        <v>886</v>
      </c>
      <c r="AI83" s="32">
        <v>1</v>
      </c>
      <c r="AJ83" s="14">
        <v>350</v>
      </c>
      <c r="AK83" s="28"/>
      <c r="AL83" s="28"/>
      <c r="AM83" s="33"/>
      <c r="AN83" s="11"/>
      <c r="AO83" s="67"/>
      <c r="AP83" s="68"/>
      <c r="AQ83" s="68"/>
      <c r="AR83" s="68"/>
      <c r="AS83" s="14"/>
      <c r="AT83" s="28"/>
      <c r="AU83" s="11"/>
      <c r="AV83" s="11"/>
      <c r="AW83" s="16"/>
      <c r="AX83" s="16"/>
      <c r="AY83" s="16"/>
      <c r="AZ83" s="16"/>
      <c r="BA83" s="16"/>
      <c r="BB83" s="16"/>
      <c r="BC83" s="16"/>
      <c r="BD83" s="16"/>
      <c r="BE83" s="14"/>
      <c r="BF83" s="11"/>
      <c r="BG83" s="11"/>
    </row>
    <row r="84" spans="1:59" ht="30" customHeight="1" x14ac:dyDescent="0.7">
      <c r="A84" s="25" t="s">
        <v>206</v>
      </c>
      <c r="B84" s="52"/>
      <c r="C84" s="146" t="s">
        <v>194</v>
      </c>
      <c r="D84" s="97"/>
      <c r="E84" s="105" t="s">
        <v>164</v>
      </c>
      <c r="F84" s="112">
        <v>1</v>
      </c>
      <c r="G84" s="49"/>
      <c r="H84" s="50"/>
      <c r="I84" s="215">
        <f t="shared" si="10"/>
        <v>0</v>
      </c>
      <c r="J84" s="49"/>
      <c r="K84" s="215">
        <f t="shared" si="11"/>
        <v>0</v>
      </c>
      <c r="L84" s="51"/>
      <c r="M84" s="215">
        <f t="shared" si="12"/>
        <v>0</v>
      </c>
      <c r="N84" s="51"/>
      <c r="O84" s="215">
        <f t="shared" si="13"/>
        <v>0</v>
      </c>
      <c r="P84" s="51"/>
      <c r="Q84" s="215">
        <f t="shared" si="14"/>
        <v>0</v>
      </c>
      <c r="R84" s="51"/>
      <c r="S84" s="215">
        <f t="shared" si="15"/>
        <v>0</v>
      </c>
      <c r="T84" s="215">
        <f t="shared" si="16"/>
        <v>0</v>
      </c>
      <c r="U84" s="215">
        <f t="shared" si="17"/>
        <v>0</v>
      </c>
      <c r="V84" s="216">
        <f t="shared" si="18"/>
        <v>0</v>
      </c>
      <c r="W84" s="15"/>
      <c r="X84" s="64" t="s">
        <v>209</v>
      </c>
      <c r="Y84" s="62"/>
      <c r="Z84" s="63" t="s">
        <v>191</v>
      </c>
      <c r="AA84" s="64"/>
      <c r="AB84" s="166" t="s">
        <v>886</v>
      </c>
      <c r="AC84" s="167">
        <v>1</v>
      </c>
      <c r="AE84" s="9" t="s">
        <v>209</v>
      </c>
      <c r="AF84" s="10" t="s">
        <v>192</v>
      </c>
      <c r="AG84" s="9"/>
      <c r="AH84" s="6" t="s">
        <v>886</v>
      </c>
      <c r="AI84" s="32">
        <v>1</v>
      </c>
      <c r="AJ84" s="14">
        <v>5000</v>
      </c>
      <c r="AK84" s="28"/>
      <c r="AL84" s="28"/>
      <c r="AM84" s="33"/>
      <c r="AN84" s="11"/>
      <c r="AO84" s="67"/>
      <c r="AP84" s="68"/>
      <c r="AQ84" s="68"/>
      <c r="AR84" s="68"/>
      <c r="AS84" s="14"/>
      <c r="AT84" s="28"/>
      <c r="AU84" s="11"/>
      <c r="AV84" s="11"/>
      <c r="AW84" s="16"/>
      <c r="AX84" s="16"/>
      <c r="AY84" s="16"/>
      <c r="AZ84" s="16"/>
      <c r="BA84" s="16"/>
      <c r="BB84" s="16"/>
      <c r="BC84" s="16"/>
      <c r="BD84" s="16"/>
      <c r="BE84" s="14"/>
      <c r="BF84" s="11"/>
      <c r="BG84" s="11"/>
    </row>
    <row r="85" spans="1:59" ht="30" customHeight="1" x14ac:dyDescent="0.7">
      <c r="A85" s="25" t="s">
        <v>207</v>
      </c>
      <c r="B85" s="52"/>
      <c r="C85" s="146" t="s">
        <v>613</v>
      </c>
      <c r="D85" s="97"/>
      <c r="E85" s="105" t="s">
        <v>886</v>
      </c>
      <c r="F85" s="112">
        <v>1</v>
      </c>
      <c r="G85" s="49"/>
      <c r="H85" s="50"/>
      <c r="I85" s="215">
        <f t="shared" si="10"/>
        <v>0</v>
      </c>
      <c r="J85" s="49"/>
      <c r="K85" s="215">
        <f t="shared" si="11"/>
        <v>0</v>
      </c>
      <c r="L85" s="51"/>
      <c r="M85" s="215">
        <f t="shared" si="12"/>
        <v>0</v>
      </c>
      <c r="N85" s="51"/>
      <c r="O85" s="215">
        <f t="shared" si="13"/>
        <v>0</v>
      </c>
      <c r="P85" s="51"/>
      <c r="Q85" s="215">
        <f t="shared" si="14"/>
        <v>0</v>
      </c>
      <c r="R85" s="51"/>
      <c r="S85" s="215">
        <f t="shared" si="15"/>
        <v>0</v>
      </c>
      <c r="T85" s="215">
        <f t="shared" si="16"/>
        <v>0</v>
      </c>
      <c r="U85" s="215">
        <f t="shared" si="17"/>
        <v>0</v>
      </c>
      <c r="V85" s="216">
        <f t="shared" si="18"/>
        <v>0</v>
      </c>
      <c r="W85" s="15"/>
      <c r="X85" s="64"/>
      <c r="Y85" s="62"/>
      <c r="Z85" s="63"/>
      <c r="AA85" s="64"/>
      <c r="AB85" s="166"/>
      <c r="AC85" s="167"/>
      <c r="AE85" s="9"/>
      <c r="AF85" s="10"/>
      <c r="AG85" s="9"/>
      <c r="AH85" s="6"/>
      <c r="AI85" s="32"/>
      <c r="AJ85" s="14"/>
      <c r="AK85" s="28"/>
      <c r="AL85" s="28"/>
      <c r="AM85" s="33"/>
      <c r="AN85" s="11"/>
      <c r="AO85" s="67"/>
      <c r="AP85" s="68"/>
      <c r="AQ85" s="68"/>
      <c r="AR85" s="68"/>
      <c r="AS85" s="14"/>
      <c r="AT85" s="28"/>
      <c r="AU85" s="11"/>
      <c r="AV85" s="11"/>
      <c r="AW85" s="16"/>
      <c r="AX85" s="16"/>
      <c r="AY85" s="16"/>
      <c r="AZ85" s="16"/>
      <c r="BA85" s="16"/>
      <c r="BB85" s="16"/>
      <c r="BC85" s="16"/>
      <c r="BD85" s="16"/>
      <c r="BE85" s="14"/>
      <c r="BF85" s="11"/>
      <c r="BG85" s="11"/>
    </row>
    <row r="86" spans="1:59" ht="30" customHeight="1" x14ac:dyDescent="0.7">
      <c r="A86" s="25" t="s">
        <v>208</v>
      </c>
      <c r="B86" s="52"/>
      <c r="C86" s="146" t="s">
        <v>975</v>
      </c>
      <c r="D86" s="97"/>
      <c r="E86" s="105" t="s">
        <v>164</v>
      </c>
      <c r="F86" s="112">
        <v>1</v>
      </c>
      <c r="G86" s="49"/>
      <c r="H86" s="50"/>
      <c r="I86" s="215">
        <f t="shared" si="10"/>
        <v>0</v>
      </c>
      <c r="J86" s="49"/>
      <c r="K86" s="215">
        <f t="shared" si="11"/>
        <v>0</v>
      </c>
      <c r="L86" s="51"/>
      <c r="M86" s="215">
        <f t="shared" si="12"/>
        <v>0</v>
      </c>
      <c r="N86" s="51"/>
      <c r="O86" s="215">
        <f t="shared" si="13"/>
        <v>0</v>
      </c>
      <c r="P86" s="51"/>
      <c r="Q86" s="215">
        <f t="shared" si="14"/>
        <v>0</v>
      </c>
      <c r="R86" s="51"/>
      <c r="S86" s="215">
        <f t="shared" si="15"/>
        <v>0</v>
      </c>
      <c r="T86" s="215">
        <f t="shared" si="16"/>
        <v>0</v>
      </c>
      <c r="U86" s="215">
        <f t="shared" si="17"/>
        <v>0</v>
      </c>
      <c r="V86" s="216">
        <f t="shared" si="18"/>
        <v>0</v>
      </c>
      <c r="W86" s="15"/>
      <c r="X86" s="64"/>
      <c r="Y86" s="62"/>
      <c r="Z86" s="63"/>
      <c r="AA86" s="64"/>
      <c r="AB86" s="166"/>
      <c r="AC86" s="167"/>
      <c r="AE86" s="9"/>
      <c r="AF86" s="10"/>
      <c r="AG86" s="9"/>
      <c r="AH86" s="6"/>
      <c r="AI86" s="32"/>
      <c r="AJ86" s="14"/>
      <c r="AK86" s="28"/>
      <c r="AL86" s="28"/>
      <c r="AM86" s="33"/>
      <c r="AN86" s="11"/>
      <c r="AO86" s="67"/>
      <c r="AP86" s="68"/>
      <c r="AQ86" s="68"/>
      <c r="AR86" s="68"/>
      <c r="AS86" s="14"/>
      <c r="AT86" s="28"/>
      <c r="AU86" s="11"/>
      <c r="AV86" s="11"/>
      <c r="AW86" s="16"/>
      <c r="AX86" s="16"/>
      <c r="AY86" s="16"/>
      <c r="AZ86" s="16"/>
      <c r="BA86" s="16"/>
      <c r="BB86" s="16"/>
      <c r="BC86" s="16"/>
      <c r="BD86" s="16"/>
      <c r="BE86" s="14"/>
      <c r="BF86" s="11"/>
      <c r="BG86" s="11"/>
    </row>
    <row r="87" spans="1:59" ht="30" customHeight="1" x14ac:dyDescent="0.8">
      <c r="A87" s="35" t="s">
        <v>211</v>
      </c>
      <c r="B87" s="52"/>
      <c r="C87" s="274" t="s">
        <v>1033</v>
      </c>
      <c r="D87" s="9"/>
      <c r="E87" s="34"/>
      <c r="F87" s="36"/>
      <c r="G87" s="58"/>
      <c r="H87" s="59"/>
      <c r="I87" s="60"/>
      <c r="J87" s="58"/>
      <c r="K87" s="60"/>
      <c r="L87" s="58"/>
      <c r="M87" s="59"/>
      <c r="N87" s="59"/>
      <c r="O87" s="60"/>
      <c r="P87" s="58"/>
      <c r="Q87" s="59"/>
      <c r="R87" s="59"/>
      <c r="S87" s="60"/>
      <c r="T87" s="27"/>
      <c r="U87" s="29"/>
      <c r="V87" s="217"/>
      <c r="W87" s="15"/>
      <c r="X87" s="61" t="s">
        <v>211</v>
      </c>
      <c r="Y87" s="62"/>
      <c r="Z87" s="154" t="s">
        <v>486</v>
      </c>
      <c r="AA87" s="64"/>
      <c r="AB87" s="65"/>
      <c r="AC87" s="37"/>
      <c r="AE87" s="12" t="s">
        <v>211</v>
      </c>
      <c r="AF87" s="171" t="s">
        <v>249</v>
      </c>
      <c r="AG87" s="9"/>
      <c r="AH87" s="34"/>
      <c r="AI87" s="37"/>
      <c r="AJ87" s="66"/>
      <c r="AK87" s="28"/>
      <c r="AL87" s="28"/>
      <c r="AM87" s="67"/>
      <c r="AN87" s="68"/>
      <c r="AO87" s="67"/>
      <c r="AP87" s="68"/>
      <c r="AQ87" s="68"/>
      <c r="AR87" s="68"/>
      <c r="AS87" s="66"/>
      <c r="AT87" s="69"/>
      <c r="AU87" s="68"/>
      <c r="AV87" s="68"/>
      <c r="AW87" s="16"/>
      <c r="AX87" s="16"/>
      <c r="AY87" s="16"/>
      <c r="AZ87" s="16"/>
      <c r="BA87" s="16"/>
      <c r="BB87" s="16"/>
      <c r="BC87" s="16"/>
      <c r="BD87" s="16"/>
      <c r="BE87" s="14"/>
      <c r="BF87" s="11"/>
      <c r="BG87" s="11"/>
    </row>
    <row r="88" spans="1:59" ht="30" customHeight="1" x14ac:dyDescent="0.7">
      <c r="A88" s="25" t="s">
        <v>212</v>
      </c>
      <c r="B88" s="52"/>
      <c r="C88" s="96" t="s">
        <v>1037</v>
      </c>
      <c r="D88" s="97"/>
      <c r="E88" s="98" t="s">
        <v>164</v>
      </c>
      <c r="F88" s="99">
        <v>1</v>
      </c>
      <c r="G88" s="49"/>
      <c r="H88" s="50"/>
      <c r="I88" s="215">
        <f t="shared" si="10"/>
        <v>0</v>
      </c>
      <c r="J88" s="49"/>
      <c r="K88" s="215">
        <f t="shared" si="11"/>
        <v>0</v>
      </c>
      <c r="L88" s="51"/>
      <c r="M88" s="215">
        <f t="shared" si="12"/>
        <v>0</v>
      </c>
      <c r="N88" s="51"/>
      <c r="O88" s="215">
        <f t="shared" si="13"/>
        <v>0</v>
      </c>
      <c r="P88" s="51"/>
      <c r="Q88" s="215">
        <f t="shared" si="14"/>
        <v>0</v>
      </c>
      <c r="R88" s="51"/>
      <c r="S88" s="215">
        <f t="shared" si="15"/>
        <v>0</v>
      </c>
      <c r="T88" s="215">
        <f t="shared" si="16"/>
        <v>0</v>
      </c>
      <c r="U88" s="215">
        <f t="shared" si="17"/>
        <v>0</v>
      </c>
      <c r="V88" s="216">
        <f t="shared" si="18"/>
        <v>0</v>
      </c>
      <c r="W88" s="15"/>
      <c r="X88" s="64" t="s">
        <v>212</v>
      </c>
      <c r="Y88" s="62"/>
      <c r="Z88" s="63" t="s">
        <v>163</v>
      </c>
      <c r="AA88" s="64"/>
      <c r="AB88" s="166" t="s">
        <v>164</v>
      </c>
      <c r="AC88" s="167">
        <v>2</v>
      </c>
      <c r="AE88" s="9" t="s">
        <v>212</v>
      </c>
      <c r="AF88" s="10" t="s">
        <v>165</v>
      </c>
      <c r="AG88" s="9"/>
      <c r="AH88" s="6" t="s">
        <v>164</v>
      </c>
      <c r="AI88" s="32">
        <v>2</v>
      </c>
      <c r="AJ88" s="14">
        <v>2500</v>
      </c>
      <c r="AK88" s="28"/>
      <c r="AL88" s="28"/>
      <c r="AM88" s="33"/>
      <c r="AN88" s="11"/>
      <c r="AO88" s="67"/>
      <c r="AP88" s="68"/>
      <c r="AQ88" s="68"/>
      <c r="AR88" s="68"/>
      <c r="AS88" s="14"/>
      <c r="AT88" s="28"/>
      <c r="AU88" s="11"/>
      <c r="AV88" s="11"/>
      <c r="AW88" s="16"/>
      <c r="AX88" s="16"/>
      <c r="AY88" s="16"/>
      <c r="AZ88" s="16"/>
      <c r="BA88" s="16"/>
      <c r="BB88" s="16"/>
      <c r="BC88" s="16"/>
      <c r="BD88" s="16"/>
      <c r="BE88" s="14"/>
      <c r="BF88" s="11"/>
      <c r="BG88" s="11"/>
    </row>
    <row r="89" spans="1:59" ht="30" customHeight="1" x14ac:dyDescent="0.7">
      <c r="A89" s="25" t="s">
        <v>213</v>
      </c>
      <c r="B89" s="52"/>
      <c r="C89" s="96" t="s">
        <v>965</v>
      </c>
      <c r="D89" s="97"/>
      <c r="E89" s="98" t="s">
        <v>164</v>
      </c>
      <c r="F89" s="99">
        <v>1</v>
      </c>
      <c r="G89" s="49"/>
      <c r="H89" s="50"/>
      <c r="I89" s="215">
        <f t="shared" si="10"/>
        <v>0</v>
      </c>
      <c r="J89" s="49"/>
      <c r="K89" s="215">
        <f t="shared" si="11"/>
        <v>0</v>
      </c>
      <c r="L89" s="51"/>
      <c r="M89" s="215">
        <f t="shared" si="12"/>
        <v>0</v>
      </c>
      <c r="N89" s="51"/>
      <c r="O89" s="215">
        <f t="shared" si="13"/>
        <v>0</v>
      </c>
      <c r="P89" s="51"/>
      <c r="Q89" s="215">
        <f t="shared" si="14"/>
        <v>0</v>
      </c>
      <c r="R89" s="51"/>
      <c r="S89" s="215">
        <f t="shared" si="15"/>
        <v>0</v>
      </c>
      <c r="T89" s="215">
        <f t="shared" si="16"/>
        <v>0</v>
      </c>
      <c r="U89" s="215">
        <f t="shared" si="17"/>
        <v>0</v>
      </c>
      <c r="V89" s="216">
        <f t="shared" si="18"/>
        <v>0</v>
      </c>
      <c r="W89" s="15"/>
      <c r="X89" s="64"/>
      <c r="Y89" s="62"/>
      <c r="Z89" s="63"/>
      <c r="AA89" s="64"/>
      <c r="AB89" s="166"/>
      <c r="AC89" s="167"/>
      <c r="AE89" s="9"/>
      <c r="AF89" s="10"/>
      <c r="AG89" s="9"/>
      <c r="AH89" s="6"/>
      <c r="AI89" s="32"/>
      <c r="AJ89" s="14"/>
      <c r="AK89" s="28"/>
      <c r="AL89" s="28"/>
      <c r="AM89" s="33"/>
      <c r="AN89" s="11"/>
      <c r="AO89" s="67"/>
      <c r="AP89" s="68"/>
      <c r="AQ89" s="68"/>
      <c r="AR89" s="68"/>
      <c r="AS89" s="14"/>
      <c r="AT89" s="28"/>
      <c r="AU89" s="11"/>
      <c r="AV89" s="11"/>
      <c r="AW89" s="16"/>
      <c r="AX89" s="16"/>
      <c r="AY89" s="16"/>
      <c r="AZ89" s="16"/>
      <c r="BA89" s="16"/>
      <c r="BB89" s="16"/>
      <c r="BC89" s="16"/>
      <c r="BD89" s="16"/>
      <c r="BE89" s="14"/>
      <c r="BF89" s="11"/>
      <c r="BG89" s="11"/>
    </row>
    <row r="90" spans="1:59" ht="30" customHeight="1" x14ac:dyDescent="0.7">
      <c r="A90" s="25" t="s">
        <v>214</v>
      </c>
      <c r="B90" s="52"/>
      <c r="C90" s="96" t="s">
        <v>1025</v>
      </c>
      <c r="D90" s="97"/>
      <c r="E90" s="98" t="s">
        <v>164</v>
      </c>
      <c r="F90" s="99">
        <v>6</v>
      </c>
      <c r="G90" s="49"/>
      <c r="H90" s="50"/>
      <c r="I90" s="215">
        <f t="shared" si="10"/>
        <v>0</v>
      </c>
      <c r="J90" s="49"/>
      <c r="K90" s="215">
        <f t="shared" si="11"/>
        <v>0</v>
      </c>
      <c r="L90" s="51"/>
      <c r="M90" s="215">
        <f t="shared" si="12"/>
        <v>0</v>
      </c>
      <c r="N90" s="51"/>
      <c r="O90" s="215">
        <f t="shared" si="13"/>
        <v>0</v>
      </c>
      <c r="P90" s="51"/>
      <c r="Q90" s="215">
        <f t="shared" si="14"/>
        <v>0</v>
      </c>
      <c r="R90" s="51"/>
      <c r="S90" s="215">
        <f t="shared" si="15"/>
        <v>0</v>
      </c>
      <c r="T90" s="215">
        <f t="shared" si="16"/>
        <v>0</v>
      </c>
      <c r="U90" s="215">
        <f t="shared" si="17"/>
        <v>0</v>
      </c>
      <c r="V90" s="216">
        <f t="shared" si="18"/>
        <v>0</v>
      </c>
      <c r="W90" s="15"/>
      <c r="X90" s="64" t="s">
        <v>213</v>
      </c>
      <c r="Y90" s="62"/>
      <c r="Z90" s="63" t="s">
        <v>168</v>
      </c>
      <c r="AA90" s="64"/>
      <c r="AB90" s="166" t="s">
        <v>164</v>
      </c>
      <c r="AC90" s="167">
        <v>2</v>
      </c>
      <c r="AE90" s="9" t="s">
        <v>213</v>
      </c>
      <c r="AF90" s="10" t="s">
        <v>169</v>
      </c>
      <c r="AG90" s="9"/>
      <c r="AH90" s="6" t="s">
        <v>164</v>
      </c>
      <c r="AI90" s="32">
        <v>2</v>
      </c>
      <c r="AJ90" s="14">
        <v>1500</v>
      </c>
      <c r="AK90" s="28"/>
      <c r="AL90" s="28"/>
      <c r="AM90" s="33"/>
      <c r="AN90" s="11"/>
      <c r="AO90" s="67"/>
      <c r="AP90" s="68"/>
      <c r="AQ90" s="68"/>
      <c r="AR90" s="68"/>
      <c r="AS90" s="14"/>
      <c r="AT90" s="28"/>
      <c r="AU90" s="11"/>
      <c r="AV90" s="11"/>
      <c r="AW90" s="16"/>
      <c r="AX90" s="16"/>
      <c r="AY90" s="16"/>
      <c r="AZ90" s="16"/>
      <c r="BA90" s="16"/>
      <c r="BB90" s="16"/>
      <c r="BC90" s="16"/>
      <c r="BD90" s="16"/>
      <c r="BE90" s="14"/>
      <c r="BF90" s="11"/>
      <c r="BG90" s="11"/>
    </row>
    <row r="91" spans="1:59" ht="30" customHeight="1" x14ac:dyDescent="0.7">
      <c r="A91" s="25" t="s">
        <v>215</v>
      </c>
      <c r="B91" s="52"/>
      <c r="C91" s="96" t="s">
        <v>1038</v>
      </c>
      <c r="D91" s="97"/>
      <c r="E91" s="98" t="s">
        <v>164</v>
      </c>
      <c r="F91" s="99">
        <v>6</v>
      </c>
      <c r="G91" s="49"/>
      <c r="H91" s="50"/>
      <c r="I91" s="215">
        <f t="shared" si="10"/>
        <v>0</v>
      </c>
      <c r="J91" s="49"/>
      <c r="K91" s="215">
        <f t="shared" si="11"/>
        <v>0</v>
      </c>
      <c r="L91" s="51"/>
      <c r="M91" s="215">
        <f t="shared" si="12"/>
        <v>0</v>
      </c>
      <c r="N91" s="51"/>
      <c r="O91" s="215">
        <f t="shared" si="13"/>
        <v>0</v>
      </c>
      <c r="P91" s="51"/>
      <c r="Q91" s="215">
        <f t="shared" si="14"/>
        <v>0</v>
      </c>
      <c r="R91" s="51"/>
      <c r="S91" s="215">
        <f t="shared" si="15"/>
        <v>0</v>
      </c>
      <c r="T91" s="215">
        <f t="shared" si="16"/>
        <v>0</v>
      </c>
      <c r="U91" s="215">
        <f t="shared" si="17"/>
        <v>0</v>
      </c>
      <c r="V91" s="216">
        <f t="shared" si="18"/>
        <v>0</v>
      </c>
      <c r="W91" s="15"/>
      <c r="X91" s="64"/>
      <c r="Y91" s="62"/>
      <c r="Z91" s="63"/>
      <c r="AA91" s="64"/>
      <c r="AB91" s="166"/>
      <c r="AC91" s="167"/>
      <c r="AE91" s="9"/>
      <c r="AF91" s="10"/>
      <c r="AG91" s="9"/>
      <c r="AH91" s="6"/>
      <c r="AI91" s="32"/>
      <c r="AJ91" s="14"/>
      <c r="AK91" s="28"/>
      <c r="AL91" s="28"/>
      <c r="AM91" s="33"/>
      <c r="AN91" s="11"/>
      <c r="AO91" s="67"/>
      <c r="AP91" s="68"/>
      <c r="AQ91" s="68"/>
      <c r="AR91" s="68"/>
      <c r="AS91" s="14"/>
      <c r="AT91" s="28"/>
      <c r="AU91" s="11"/>
      <c r="AV91" s="11"/>
      <c r="AW91" s="16"/>
      <c r="AX91" s="16"/>
      <c r="AY91" s="16"/>
      <c r="AZ91" s="16"/>
      <c r="BA91" s="16"/>
      <c r="BB91" s="16"/>
      <c r="BC91" s="16"/>
      <c r="BD91" s="16"/>
      <c r="BE91" s="14"/>
      <c r="BF91" s="11"/>
      <c r="BG91" s="11"/>
    </row>
    <row r="92" spans="1:59" ht="30" customHeight="1" x14ac:dyDescent="0.7">
      <c r="A92" s="25" t="s">
        <v>216</v>
      </c>
      <c r="B92" s="52"/>
      <c r="C92" s="96" t="s">
        <v>1039</v>
      </c>
      <c r="D92" s="97"/>
      <c r="E92" s="98" t="s">
        <v>164</v>
      </c>
      <c r="F92" s="99">
        <v>3</v>
      </c>
      <c r="G92" s="49"/>
      <c r="H92" s="50"/>
      <c r="I92" s="215">
        <f t="shared" si="10"/>
        <v>0</v>
      </c>
      <c r="J92" s="49"/>
      <c r="K92" s="215">
        <f t="shared" si="11"/>
        <v>0</v>
      </c>
      <c r="L92" s="51"/>
      <c r="M92" s="215">
        <f t="shared" si="12"/>
        <v>0</v>
      </c>
      <c r="N92" s="51"/>
      <c r="O92" s="215">
        <f t="shared" si="13"/>
        <v>0</v>
      </c>
      <c r="P92" s="51"/>
      <c r="Q92" s="215">
        <f t="shared" si="14"/>
        <v>0</v>
      </c>
      <c r="R92" s="51"/>
      <c r="S92" s="215">
        <f t="shared" si="15"/>
        <v>0</v>
      </c>
      <c r="T92" s="215">
        <f t="shared" si="16"/>
        <v>0</v>
      </c>
      <c r="U92" s="215">
        <f t="shared" si="17"/>
        <v>0</v>
      </c>
      <c r="V92" s="216">
        <f t="shared" si="18"/>
        <v>0</v>
      </c>
      <c r="W92" s="15"/>
      <c r="X92" s="64"/>
      <c r="Y92" s="62"/>
      <c r="Z92" s="63"/>
      <c r="AA92" s="64"/>
      <c r="AB92" s="166"/>
      <c r="AC92" s="167"/>
      <c r="AE92" s="9"/>
      <c r="AF92" s="10"/>
      <c r="AG92" s="9"/>
      <c r="AH92" s="6"/>
      <c r="AI92" s="32"/>
      <c r="AJ92" s="14"/>
      <c r="AK92" s="28"/>
      <c r="AL92" s="28"/>
      <c r="AM92" s="33"/>
      <c r="AN92" s="11"/>
      <c r="AO92" s="67"/>
      <c r="AP92" s="68"/>
      <c r="AQ92" s="68"/>
      <c r="AR92" s="68"/>
      <c r="AS92" s="14"/>
      <c r="AT92" s="28"/>
      <c r="AU92" s="11"/>
      <c r="AV92" s="11"/>
      <c r="AW92" s="16"/>
      <c r="AX92" s="16"/>
      <c r="AY92" s="16"/>
      <c r="AZ92" s="16"/>
      <c r="BA92" s="16"/>
      <c r="BB92" s="16"/>
      <c r="BC92" s="16"/>
      <c r="BD92" s="16"/>
      <c r="BE92" s="14"/>
      <c r="BF92" s="11"/>
      <c r="BG92" s="11"/>
    </row>
    <row r="93" spans="1:59" ht="30" customHeight="1" x14ac:dyDescent="0.7">
      <c r="A93" s="25" t="s">
        <v>217</v>
      </c>
      <c r="B93" s="52"/>
      <c r="C93" s="96" t="s">
        <v>1040</v>
      </c>
      <c r="D93" s="97"/>
      <c r="E93" s="98" t="s">
        <v>164</v>
      </c>
      <c r="F93" s="99">
        <v>3</v>
      </c>
      <c r="G93" s="49"/>
      <c r="H93" s="50"/>
      <c r="I93" s="215">
        <f t="shared" si="10"/>
        <v>0</v>
      </c>
      <c r="J93" s="49"/>
      <c r="K93" s="215">
        <f t="shared" si="11"/>
        <v>0</v>
      </c>
      <c r="L93" s="51"/>
      <c r="M93" s="215">
        <f t="shared" si="12"/>
        <v>0</v>
      </c>
      <c r="N93" s="51"/>
      <c r="O93" s="215">
        <f t="shared" si="13"/>
        <v>0</v>
      </c>
      <c r="P93" s="51"/>
      <c r="Q93" s="215">
        <f t="shared" si="14"/>
        <v>0</v>
      </c>
      <c r="R93" s="51"/>
      <c r="S93" s="215">
        <f t="shared" si="15"/>
        <v>0</v>
      </c>
      <c r="T93" s="215">
        <f t="shared" si="16"/>
        <v>0</v>
      </c>
      <c r="U93" s="215">
        <f t="shared" si="17"/>
        <v>0</v>
      </c>
      <c r="V93" s="216">
        <f t="shared" si="18"/>
        <v>0</v>
      </c>
      <c r="W93" s="15"/>
      <c r="X93" s="64" t="s">
        <v>214</v>
      </c>
      <c r="Y93" s="62"/>
      <c r="Z93" s="63" t="s">
        <v>253</v>
      </c>
      <c r="AA93" s="64"/>
      <c r="AB93" s="166" t="s">
        <v>164</v>
      </c>
      <c r="AC93" s="167">
        <v>3</v>
      </c>
      <c r="AE93" s="9" t="s">
        <v>214</v>
      </c>
      <c r="AF93" s="10" t="s">
        <v>254</v>
      </c>
      <c r="AG93" s="9"/>
      <c r="AH93" s="6" t="s">
        <v>164</v>
      </c>
      <c r="AI93" s="32">
        <v>3</v>
      </c>
      <c r="AJ93" s="14">
        <v>600</v>
      </c>
      <c r="AK93" s="28"/>
      <c r="AL93" s="28"/>
      <c r="AM93" s="33"/>
      <c r="AN93" s="11"/>
      <c r="AO93" s="67"/>
      <c r="AP93" s="68"/>
      <c r="AQ93" s="68"/>
      <c r="AR93" s="68"/>
      <c r="AS93" s="14"/>
      <c r="AT93" s="28"/>
      <c r="AU93" s="11"/>
      <c r="AV93" s="11"/>
      <c r="AW93" s="16"/>
      <c r="AX93" s="16"/>
      <c r="AY93" s="16"/>
      <c r="AZ93" s="16"/>
      <c r="BA93" s="16"/>
      <c r="BB93" s="16"/>
      <c r="BC93" s="16"/>
      <c r="BD93" s="16"/>
      <c r="BE93" s="14"/>
      <c r="BF93" s="11"/>
      <c r="BG93" s="11"/>
    </row>
    <row r="94" spans="1:59" ht="30" customHeight="1" x14ac:dyDescent="0.7">
      <c r="A94" s="25" t="s">
        <v>218</v>
      </c>
      <c r="B94" s="52"/>
      <c r="C94" s="96" t="s">
        <v>1041</v>
      </c>
      <c r="D94" s="97"/>
      <c r="E94" s="98" t="s">
        <v>164</v>
      </c>
      <c r="F94" s="99">
        <v>3</v>
      </c>
      <c r="G94" s="49"/>
      <c r="H94" s="50"/>
      <c r="I94" s="215">
        <f t="shared" si="10"/>
        <v>0</v>
      </c>
      <c r="J94" s="49"/>
      <c r="K94" s="215">
        <f t="shared" si="11"/>
        <v>0</v>
      </c>
      <c r="L94" s="51"/>
      <c r="M94" s="215">
        <f t="shared" si="12"/>
        <v>0</v>
      </c>
      <c r="N94" s="51"/>
      <c r="O94" s="215">
        <f t="shared" si="13"/>
        <v>0</v>
      </c>
      <c r="P94" s="51"/>
      <c r="Q94" s="215">
        <f t="shared" si="14"/>
        <v>0</v>
      </c>
      <c r="R94" s="51"/>
      <c r="S94" s="215">
        <f t="shared" si="15"/>
        <v>0</v>
      </c>
      <c r="T94" s="215">
        <f t="shared" si="16"/>
        <v>0</v>
      </c>
      <c r="U94" s="215">
        <f t="shared" si="17"/>
        <v>0</v>
      </c>
      <c r="V94" s="216">
        <f t="shared" si="18"/>
        <v>0</v>
      </c>
      <c r="W94" s="15"/>
      <c r="X94" s="64"/>
      <c r="Y94" s="62"/>
      <c r="Z94" s="63"/>
      <c r="AA94" s="64"/>
      <c r="AB94" s="166"/>
      <c r="AC94" s="167"/>
      <c r="AE94" s="9"/>
      <c r="AF94" s="10"/>
      <c r="AG94" s="9"/>
      <c r="AH94" s="6"/>
      <c r="AI94" s="32"/>
      <c r="AJ94" s="14"/>
      <c r="AK94" s="28"/>
      <c r="AL94" s="28"/>
      <c r="AM94" s="33"/>
      <c r="AN94" s="11"/>
      <c r="AO94" s="67"/>
      <c r="AP94" s="68"/>
      <c r="AQ94" s="68"/>
      <c r="AR94" s="68"/>
      <c r="AS94" s="14"/>
      <c r="AT94" s="28"/>
      <c r="AU94" s="11"/>
      <c r="AV94" s="11"/>
      <c r="AW94" s="16"/>
      <c r="AX94" s="16"/>
      <c r="AY94" s="16"/>
      <c r="AZ94" s="16"/>
      <c r="BA94" s="16"/>
      <c r="BB94" s="16"/>
      <c r="BC94" s="16"/>
      <c r="BD94" s="16"/>
      <c r="BE94" s="14"/>
      <c r="BF94" s="11"/>
      <c r="BG94" s="11"/>
    </row>
    <row r="95" spans="1:59" ht="30" customHeight="1" x14ac:dyDescent="0.7">
      <c r="A95" s="25" t="s">
        <v>219</v>
      </c>
      <c r="B95" s="52"/>
      <c r="C95" s="96" t="s">
        <v>1042</v>
      </c>
      <c r="D95" s="97"/>
      <c r="E95" s="105" t="s">
        <v>164</v>
      </c>
      <c r="F95" s="112">
        <v>3</v>
      </c>
      <c r="G95" s="49"/>
      <c r="H95" s="50"/>
      <c r="I95" s="215">
        <f t="shared" si="10"/>
        <v>0</v>
      </c>
      <c r="J95" s="49"/>
      <c r="K95" s="215">
        <f t="shared" si="11"/>
        <v>0</v>
      </c>
      <c r="L95" s="51"/>
      <c r="M95" s="215">
        <f t="shared" si="12"/>
        <v>0</v>
      </c>
      <c r="N95" s="51"/>
      <c r="O95" s="215">
        <f t="shared" si="13"/>
        <v>0</v>
      </c>
      <c r="P95" s="51"/>
      <c r="Q95" s="215">
        <f t="shared" si="14"/>
        <v>0</v>
      </c>
      <c r="R95" s="51"/>
      <c r="S95" s="215">
        <f t="shared" si="15"/>
        <v>0</v>
      </c>
      <c r="T95" s="215">
        <f t="shared" si="16"/>
        <v>0</v>
      </c>
      <c r="U95" s="215">
        <f t="shared" si="17"/>
        <v>0</v>
      </c>
      <c r="V95" s="216">
        <f t="shared" si="18"/>
        <v>0</v>
      </c>
      <c r="W95" s="15"/>
      <c r="X95" s="64" t="s">
        <v>215</v>
      </c>
      <c r="Y95" s="62"/>
      <c r="Z95" s="63" t="s">
        <v>256</v>
      </c>
      <c r="AA95" s="64"/>
      <c r="AB95" s="166" t="s">
        <v>164</v>
      </c>
      <c r="AC95" s="167">
        <v>3</v>
      </c>
      <c r="AE95" s="9" t="s">
        <v>215</v>
      </c>
      <c r="AF95" s="10" t="s">
        <v>257</v>
      </c>
      <c r="AG95" s="9"/>
      <c r="AH95" s="6" t="s">
        <v>164</v>
      </c>
      <c r="AI95" s="32">
        <v>3</v>
      </c>
      <c r="AJ95" s="14">
        <v>200</v>
      </c>
      <c r="AK95" s="28"/>
      <c r="AL95" s="28"/>
      <c r="AM95" s="33"/>
      <c r="AN95" s="11"/>
      <c r="AO95" s="67"/>
      <c r="AP95" s="68"/>
      <c r="AQ95" s="68"/>
      <c r="AR95" s="68"/>
      <c r="AS95" s="14"/>
      <c r="AT95" s="28"/>
      <c r="AU95" s="11"/>
      <c r="AV95" s="11"/>
      <c r="AW95" s="16"/>
      <c r="AX95" s="16"/>
      <c r="AY95" s="16"/>
      <c r="AZ95" s="16"/>
      <c r="BA95" s="16"/>
      <c r="BB95" s="16"/>
      <c r="BC95" s="16"/>
      <c r="BD95" s="16"/>
      <c r="BE95" s="14"/>
      <c r="BF95" s="11"/>
      <c r="BG95" s="11"/>
    </row>
    <row r="96" spans="1:59" ht="30" customHeight="1" x14ac:dyDescent="0.7">
      <c r="A96" s="25" t="s">
        <v>220</v>
      </c>
      <c r="B96" s="52"/>
      <c r="C96" s="96" t="s">
        <v>259</v>
      </c>
      <c r="D96" s="97"/>
      <c r="E96" s="98" t="s">
        <v>164</v>
      </c>
      <c r="F96" s="99">
        <v>1</v>
      </c>
      <c r="G96" s="49"/>
      <c r="H96" s="50"/>
      <c r="I96" s="215">
        <f t="shared" si="10"/>
        <v>0</v>
      </c>
      <c r="J96" s="49"/>
      <c r="K96" s="215">
        <f t="shared" si="11"/>
        <v>0</v>
      </c>
      <c r="L96" s="51"/>
      <c r="M96" s="215">
        <f t="shared" si="12"/>
        <v>0</v>
      </c>
      <c r="N96" s="51"/>
      <c r="O96" s="215">
        <f t="shared" si="13"/>
        <v>0</v>
      </c>
      <c r="P96" s="51"/>
      <c r="Q96" s="215">
        <f t="shared" si="14"/>
        <v>0</v>
      </c>
      <c r="R96" s="51"/>
      <c r="S96" s="215">
        <f t="shared" si="15"/>
        <v>0</v>
      </c>
      <c r="T96" s="215">
        <f t="shared" si="16"/>
        <v>0</v>
      </c>
      <c r="U96" s="215">
        <f t="shared" si="17"/>
        <v>0</v>
      </c>
      <c r="V96" s="216">
        <f t="shared" si="18"/>
        <v>0</v>
      </c>
      <c r="W96" s="15"/>
      <c r="X96" s="64"/>
      <c r="Y96" s="62"/>
      <c r="Z96" s="63"/>
      <c r="AA96" s="64"/>
      <c r="AB96" s="166"/>
      <c r="AC96" s="167"/>
      <c r="AE96" s="9"/>
      <c r="AF96" s="10"/>
      <c r="AG96" s="9"/>
      <c r="AH96" s="6"/>
      <c r="AI96" s="32"/>
      <c r="AJ96" s="14"/>
      <c r="AK96" s="28"/>
      <c r="AL96" s="28"/>
      <c r="AM96" s="33"/>
      <c r="AN96" s="11"/>
      <c r="AO96" s="67"/>
      <c r="AP96" s="68"/>
      <c r="AQ96" s="68"/>
      <c r="AR96" s="68"/>
      <c r="AS96" s="14"/>
      <c r="AT96" s="28"/>
      <c r="AU96" s="11"/>
      <c r="AV96" s="11"/>
      <c r="AW96" s="16"/>
      <c r="AX96" s="16"/>
      <c r="AY96" s="16"/>
      <c r="AZ96" s="16"/>
      <c r="BA96" s="16"/>
      <c r="BB96" s="16"/>
      <c r="BC96" s="16"/>
      <c r="BD96" s="16"/>
      <c r="BE96" s="14"/>
      <c r="BF96" s="11"/>
      <c r="BG96" s="11"/>
    </row>
    <row r="97" spans="1:59" ht="30" customHeight="1" x14ac:dyDescent="0.7">
      <c r="A97" s="25" t="s">
        <v>221</v>
      </c>
      <c r="B97" s="52"/>
      <c r="C97" s="96" t="s">
        <v>966</v>
      </c>
      <c r="D97" s="97"/>
      <c r="E97" s="98" t="s">
        <v>164</v>
      </c>
      <c r="F97" s="99">
        <v>1</v>
      </c>
      <c r="G97" s="49"/>
      <c r="H97" s="50"/>
      <c r="I97" s="215">
        <f t="shared" si="10"/>
        <v>0</v>
      </c>
      <c r="J97" s="49"/>
      <c r="K97" s="215">
        <f t="shared" si="11"/>
        <v>0</v>
      </c>
      <c r="L97" s="51"/>
      <c r="M97" s="215">
        <f t="shared" si="12"/>
        <v>0</v>
      </c>
      <c r="N97" s="51"/>
      <c r="O97" s="215">
        <f t="shared" si="13"/>
        <v>0</v>
      </c>
      <c r="P97" s="51"/>
      <c r="Q97" s="215">
        <f t="shared" si="14"/>
        <v>0</v>
      </c>
      <c r="R97" s="51"/>
      <c r="S97" s="215">
        <f t="shared" si="15"/>
        <v>0</v>
      </c>
      <c r="T97" s="215">
        <f t="shared" si="16"/>
        <v>0</v>
      </c>
      <c r="U97" s="215">
        <f t="shared" si="17"/>
        <v>0</v>
      </c>
      <c r="V97" s="216">
        <f t="shared" si="18"/>
        <v>0</v>
      </c>
      <c r="W97" s="15"/>
      <c r="X97" s="64" t="s">
        <v>216</v>
      </c>
      <c r="Y97" s="62"/>
      <c r="Z97" s="63" t="s">
        <v>259</v>
      </c>
      <c r="AA97" s="64"/>
      <c r="AB97" s="166" t="s">
        <v>164</v>
      </c>
      <c r="AC97" s="167">
        <v>1</v>
      </c>
      <c r="AE97" s="9" t="s">
        <v>216</v>
      </c>
      <c r="AF97" s="10" t="s">
        <v>487</v>
      </c>
      <c r="AG97" s="9"/>
      <c r="AH97" s="6" t="s">
        <v>164</v>
      </c>
      <c r="AI97" s="32">
        <v>1</v>
      </c>
      <c r="AJ97" s="14">
        <v>200</v>
      </c>
      <c r="AK97" s="28"/>
      <c r="AL97" s="28"/>
      <c r="AM97" s="33"/>
      <c r="AN97" s="11"/>
      <c r="AO97" s="67"/>
      <c r="AP97" s="68"/>
      <c r="AQ97" s="68"/>
      <c r="AR97" s="68"/>
      <c r="AS97" s="14"/>
      <c r="AT97" s="28"/>
      <c r="AU97" s="11"/>
      <c r="AV97" s="11"/>
      <c r="AW97" s="16"/>
      <c r="AX97" s="16"/>
      <c r="AY97" s="16"/>
      <c r="AZ97" s="16"/>
      <c r="BA97" s="16"/>
      <c r="BB97" s="16"/>
      <c r="BC97" s="16"/>
      <c r="BD97" s="16"/>
      <c r="BE97" s="14"/>
      <c r="BF97" s="11"/>
      <c r="BG97" s="11"/>
    </row>
    <row r="98" spans="1:59" ht="30" customHeight="1" x14ac:dyDescent="0.7">
      <c r="A98" s="25" t="s">
        <v>222</v>
      </c>
      <c r="B98" s="52"/>
      <c r="C98" s="96" t="s">
        <v>1043</v>
      </c>
      <c r="D98" s="97"/>
      <c r="E98" s="98" t="s">
        <v>886</v>
      </c>
      <c r="F98" s="99">
        <v>1</v>
      </c>
      <c r="G98" s="49"/>
      <c r="H98" s="50"/>
      <c r="I98" s="215">
        <f t="shared" si="10"/>
        <v>0</v>
      </c>
      <c r="J98" s="49"/>
      <c r="K98" s="215">
        <f t="shared" si="11"/>
        <v>0</v>
      </c>
      <c r="L98" s="51"/>
      <c r="M98" s="215">
        <f t="shared" si="12"/>
        <v>0</v>
      </c>
      <c r="N98" s="51"/>
      <c r="O98" s="215">
        <f t="shared" si="13"/>
        <v>0</v>
      </c>
      <c r="P98" s="51"/>
      <c r="Q98" s="215">
        <f t="shared" si="14"/>
        <v>0</v>
      </c>
      <c r="R98" s="51"/>
      <c r="S98" s="215">
        <f t="shared" si="15"/>
        <v>0</v>
      </c>
      <c r="T98" s="215">
        <f t="shared" si="16"/>
        <v>0</v>
      </c>
      <c r="U98" s="215">
        <f t="shared" si="17"/>
        <v>0</v>
      </c>
      <c r="V98" s="216">
        <f t="shared" si="18"/>
        <v>0</v>
      </c>
      <c r="W98" s="15"/>
      <c r="X98" s="64" t="s">
        <v>219</v>
      </c>
      <c r="Y98" s="62"/>
      <c r="Z98" s="63" t="s">
        <v>185</v>
      </c>
      <c r="AA98" s="64"/>
      <c r="AB98" s="166" t="s">
        <v>886</v>
      </c>
      <c r="AC98" s="167">
        <v>1</v>
      </c>
      <c r="AE98" s="9" t="s">
        <v>219</v>
      </c>
      <c r="AF98" s="10" t="s">
        <v>186</v>
      </c>
      <c r="AG98" s="9"/>
      <c r="AH98" s="6" t="s">
        <v>886</v>
      </c>
      <c r="AI98" s="32">
        <v>1</v>
      </c>
      <c r="AJ98" s="14">
        <v>1200</v>
      </c>
      <c r="AK98" s="28"/>
      <c r="AL98" s="28"/>
      <c r="AM98" s="33"/>
      <c r="AN98" s="11"/>
      <c r="AO98" s="67"/>
      <c r="AP98" s="68"/>
      <c r="AQ98" s="68"/>
      <c r="AR98" s="68"/>
      <c r="AS98" s="14"/>
      <c r="AT98" s="28"/>
      <c r="AU98" s="11"/>
      <c r="AV98" s="11"/>
      <c r="AW98" s="16"/>
      <c r="AX98" s="16"/>
      <c r="AY98" s="16"/>
      <c r="AZ98" s="16"/>
      <c r="BA98" s="16"/>
      <c r="BB98" s="16"/>
      <c r="BC98" s="16"/>
      <c r="BD98" s="16"/>
      <c r="BE98" s="14"/>
      <c r="BF98" s="11"/>
      <c r="BG98" s="11"/>
    </row>
    <row r="99" spans="1:59" ht="30" customHeight="1" x14ac:dyDescent="0.7">
      <c r="A99" s="25" t="s">
        <v>223</v>
      </c>
      <c r="B99" s="52"/>
      <c r="C99" s="96" t="s">
        <v>188</v>
      </c>
      <c r="D99" s="97"/>
      <c r="E99" s="98" t="s">
        <v>886</v>
      </c>
      <c r="F99" s="99">
        <v>1</v>
      </c>
      <c r="G99" s="49"/>
      <c r="H99" s="50"/>
      <c r="I99" s="215">
        <f t="shared" si="10"/>
        <v>0</v>
      </c>
      <c r="J99" s="49"/>
      <c r="K99" s="215">
        <f t="shared" si="11"/>
        <v>0</v>
      </c>
      <c r="L99" s="51"/>
      <c r="M99" s="215">
        <f t="shared" si="12"/>
        <v>0</v>
      </c>
      <c r="N99" s="51"/>
      <c r="O99" s="215">
        <f t="shared" si="13"/>
        <v>0</v>
      </c>
      <c r="P99" s="51"/>
      <c r="Q99" s="215">
        <f t="shared" si="14"/>
        <v>0</v>
      </c>
      <c r="R99" s="51"/>
      <c r="S99" s="215">
        <f t="shared" si="15"/>
        <v>0</v>
      </c>
      <c r="T99" s="215">
        <f t="shared" si="16"/>
        <v>0</v>
      </c>
      <c r="U99" s="215">
        <f t="shared" si="17"/>
        <v>0</v>
      </c>
      <c r="V99" s="216">
        <f t="shared" si="18"/>
        <v>0</v>
      </c>
      <c r="W99" s="15"/>
      <c r="X99" s="64" t="s">
        <v>220</v>
      </c>
      <c r="Y99" s="62"/>
      <c r="Z99" s="63" t="s">
        <v>188</v>
      </c>
      <c r="AA99" s="64"/>
      <c r="AB99" s="166" t="s">
        <v>886</v>
      </c>
      <c r="AC99" s="167">
        <v>1</v>
      </c>
      <c r="AE99" s="9" t="s">
        <v>220</v>
      </c>
      <c r="AF99" s="10" t="s">
        <v>189</v>
      </c>
      <c r="AG99" s="9"/>
      <c r="AH99" s="6" t="s">
        <v>886</v>
      </c>
      <c r="AI99" s="32">
        <v>1</v>
      </c>
      <c r="AJ99" s="14">
        <v>350</v>
      </c>
      <c r="AK99" s="28"/>
      <c r="AL99" s="28"/>
      <c r="AM99" s="33"/>
      <c r="AN99" s="11"/>
      <c r="AO99" s="67"/>
      <c r="AP99" s="68"/>
      <c r="AQ99" s="68"/>
      <c r="AR99" s="68"/>
      <c r="AS99" s="14"/>
      <c r="AT99" s="28"/>
      <c r="AU99" s="11"/>
      <c r="AV99" s="11"/>
      <c r="AW99" s="16"/>
      <c r="AX99" s="16"/>
      <c r="AY99" s="16"/>
      <c r="AZ99" s="16"/>
      <c r="BA99" s="16"/>
      <c r="BB99" s="16"/>
      <c r="BC99" s="16"/>
      <c r="BD99" s="16"/>
      <c r="BE99" s="14"/>
      <c r="BF99" s="11"/>
      <c r="BG99" s="11"/>
    </row>
    <row r="100" spans="1:59" ht="30" customHeight="1" x14ac:dyDescent="0.7">
      <c r="A100" s="25" t="s">
        <v>224</v>
      </c>
      <c r="B100" s="52"/>
      <c r="C100" s="96" t="s">
        <v>191</v>
      </c>
      <c r="D100" s="97"/>
      <c r="E100" s="98" t="s">
        <v>886</v>
      </c>
      <c r="F100" s="99">
        <v>1</v>
      </c>
      <c r="G100" s="49"/>
      <c r="H100" s="50"/>
      <c r="I100" s="215">
        <f t="shared" si="10"/>
        <v>0</v>
      </c>
      <c r="J100" s="49"/>
      <c r="K100" s="215">
        <f t="shared" si="11"/>
        <v>0</v>
      </c>
      <c r="L100" s="51"/>
      <c r="M100" s="215">
        <f t="shared" si="12"/>
        <v>0</v>
      </c>
      <c r="N100" s="51"/>
      <c r="O100" s="215">
        <f t="shared" si="13"/>
        <v>0</v>
      </c>
      <c r="P100" s="51"/>
      <c r="Q100" s="215">
        <f t="shared" si="14"/>
        <v>0</v>
      </c>
      <c r="R100" s="51"/>
      <c r="S100" s="215">
        <f t="shared" si="15"/>
        <v>0</v>
      </c>
      <c r="T100" s="215">
        <f t="shared" si="16"/>
        <v>0</v>
      </c>
      <c r="U100" s="215">
        <f t="shared" si="17"/>
        <v>0</v>
      </c>
      <c r="V100" s="216">
        <f t="shared" si="18"/>
        <v>0</v>
      </c>
      <c r="W100" s="15"/>
      <c r="X100" s="64" t="s">
        <v>221</v>
      </c>
      <c r="Y100" s="62"/>
      <c r="Z100" s="63" t="s">
        <v>191</v>
      </c>
      <c r="AA100" s="64"/>
      <c r="AB100" s="166" t="s">
        <v>886</v>
      </c>
      <c r="AC100" s="167">
        <v>1</v>
      </c>
      <c r="AE100" s="9" t="s">
        <v>221</v>
      </c>
      <c r="AF100" s="10" t="s">
        <v>192</v>
      </c>
      <c r="AG100" s="9"/>
      <c r="AH100" s="6" t="s">
        <v>886</v>
      </c>
      <c r="AI100" s="32">
        <v>1</v>
      </c>
      <c r="AJ100" s="14">
        <v>5000</v>
      </c>
      <c r="AK100" s="28"/>
      <c r="AL100" s="28"/>
      <c r="AM100" s="33"/>
      <c r="AN100" s="11"/>
      <c r="AO100" s="67"/>
      <c r="AP100" s="68"/>
      <c r="AQ100" s="68"/>
      <c r="AR100" s="68"/>
      <c r="AS100" s="14"/>
      <c r="AT100" s="28"/>
      <c r="AU100" s="11"/>
      <c r="AV100" s="11"/>
      <c r="AW100" s="16"/>
      <c r="AX100" s="16"/>
      <c r="AY100" s="16"/>
      <c r="AZ100" s="16"/>
      <c r="BA100" s="16"/>
      <c r="BB100" s="16"/>
      <c r="BC100" s="16"/>
      <c r="BD100" s="16"/>
      <c r="BE100" s="14"/>
      <c r="BF100" s="11"/>
      <c r="BG100" s="11"/>
    </row>
    <row r="101" spans="1:59" ht="30" customHeight="1" x14ac:dyDescent="0.7">
      <c r="A101" s="25" t="s">
        <v>225</v>
      </c>
      <c r="B101" s="52"/>
      <c r="C101" s="96" t="s">
        <v>194</v>
      </c>
      <c r="D101" s="97"/>
      <c r="E101" s="98" t="s">
        <v>886</v>
      </c>
      <c r="F101" s="99">
        <v>1</v>
      </c>
      <c r="G101" s="49"/>
      <c r="H101" s="50"/>
      <c r="I101" s="215">
        <f t="shared" si="10"/>
        <v>0</v>
      </c>
      <c r="J101" s="49"/>
      <c r="K101" s="215">
        <f t="shared" si="11"/>
        <v>0</v>
      </c>
      <c r="L101" s="51"/>
      <c r="M101" s="215">
        <f t="shared" si="12"/>
        <v>0</v>
      </c>
      <c r="N101" s="51"/>
      <c r="O101" s="215">
        <f t="shared" si="13"/>
        <v>0</v>
      </c>
      <c r="P101" s="51"/>
      <c r="Q101" s="215">
        <f t="shared" si="14"/>
        <v>0</v>
      </c>
      <c r="R101" s="51"/>
      <c r="S101" s="215">
        <f t="shared" si="15"/>
        <v>0</v>
      </c>
      <c r="T101" s="215">
        <f t="shared" si="16"/>
        <v>0</v>
      </c>
      <c r="U101" s="215">
        <f t="shared" si="17"/>
        <v>0</v>
      </c>
      <c r="V101" s="216">
        <f t="shared" si="18"/>
        <v>0</v>
      </c>
      <c r="W101" s="15"/>
      <c r="X101" s="64" t="s">
        <v>222</v>
      </c>
      <c r="Y101" s="62"/>
      <c r="Z101" s="63" t="s">
        <v>194</v>
      </c>
      <c r="AA101" s="64"/>
      <c r="AB101" s="166" t="s">
        <v>886</v>
      </c>
      <c r="AC101" s="167">
        <v>1</v>
      </c>
      <c r="AE101" s="9" t="s">
        <v>222</v>
      </c>
      <c r="AF101" s="10" t="s">
        <v>195</v>
      </c>
      <c r="AG101" s="9"/>
      <c r="AH101" s="6" t="s">
        <v>886</v>
      </c>
      <c r="AI101" s="32">
        <v>1</v>
      </c>
      <c r="AJ101" s="14">
        <v>350</v>
      </c>
      <c r="AK101" s="28"/>
      <c r="AL101" s="28"/>
      <c r="AM101" s="33"/>
      <c r="AN101" s="11"/>
      <c r="AO101" s="67"/>
      <c r="AP101" s="68"/>
      <c r="AQ101" s="68"/>
      <c r="AR101" s="68"/>
      <c r="AS101" s="14"/>
      <c r="AT101" s="28"/>
      <c r="AU101" s="11"/>
      <c r="AV101" s="11"/>
      <c r="AW101" s="16"/>
      <c r="AX101" s="16"/>
      <c r="AY101" s="16"/>
      <c r="AZ101" s="16"/>
      <c r="BA101" s="16"/>
      <c r="BB101" s="16"/>
      <c r="BC101" s="16"/>
      <c r="BD101" s="16"/>
      <c r="BE101" s="14"/>
      <c r="BF101" s="11"/>
      <c r="BG101" s="11"/>
    </row>
    <row r="102" spans="1:59" ht="30" customHeight="1" x14ac:dyDescent="0.7">
      <c r="A102" s="25" t="s">
        <v>618</v>
      </c>
      <c r="B102" s="52"/>
      <c r="C102" s="96" t="s">
        <v>613</v>
      </c>
      <c r="D102" s="97"/>
      <c r="E102" s="98" t="s">
        <v>164</v>
      </c>
      <c r="F102" s="99">
        <v>1</v>
      </c>
      <c r="G102" s="49"/>
      <c r="H102" s="50"/>
      <c r="I102" s="215">
        <f t="shared" si="10"/>
        <v>0</v>
      </c>
      <c r="J102" s="49"/>
      <c r="K102" s="215">
        <f t="shared" si="11"/>
        <v>0</v>
      </c>
      <c r="L102" s="71"/>
      <c r="M102" s="220">
        <f t="shared" si="12"/>
        <v>0</v>
      </c>
      <c r="N102" s="71"/>
      <c r="O102" s="215">
        <f t="shared" si="13"/>
        <v>0</v>
      </c>
      <c r="P102" s="71"/>
      <c r="Q102" s="220">
        <f t="shared" si="14"/>
        <v>0</v>
      </c>
      <c r="R102" s="71"/>
      <c r="S102" s="215">
        <f t="shared" si="15"/>
        <v>0</v>
      </c>
      <c r="T102" s="220">
        <f t="shared" si="16"/>
        <v>0</v>
      </c>
      <c r="U102" s="220">
        <f t="shared" si="17"/>
        <v>0</v>
      </c>
      <c r="V102" s="216">
        <f t="shared" si="18"/>
        <v>0</v>
      </c>
      <c r="W102" s="15"/>
      <c r="X102" s="64"/>
      <c r="Y102" s="62"/>
      <c r="Z102" s="63"/>
      <c r="AA102" s="64"/>
      <c r="AB102" s="166"/>
      <c r="AC102" s="167"/>
      <c r="AE102" s="9"/>
      <c r="AF102" s="10"/>
      <c r="AG102" s="9"/>
      <c r="AH102" s="6"/>
      <c r="AI102" s="32"/>
      <c r="AJ102" s="14"/>
      <c r="AK102" s="28"/>
      <c r="AL102" s="28"/>
      <c r="AM102" s="33"/>
      <c r="AN102" s="11"/>
      <c r="AO102" s="67"/>
      <c r="AP102" s="68"/>
      <c r="AQ102" s="68"/>
      <c r="AR102" s="68"/>
      <c r="AS102" s="14"/>
      <c r="AT102" s="28"/>
      <c r="AU102" s="11"/>
      <c r="AV102" s="11"/>
      <c r="AW102" s="16"/>
      <c r="AX102" s="16"/>
      <c r="AY102" s="16"/>
      <c r="AZ102" s="16"/>
      <c r="BA102" s="16"/>
      <c r="BB102" s="16"/>
      <c r="BC102" s="16"/>
      <c r="BD102" s="16"/>
      <c r="BE102" s="14"/>
      <c r="BF102" s="11"/>
      <c r="BG102" s="11"/>
    </row>
    <row r="103" spans="1:59" ht="30" customHeight="1" x14ac:dyDescent="0.8">
      <c r="A103" s="35" t="s">
        <v>226</v>
      </c>
      <c r="B103" s="52"/>
      <c r="C103" s="274" t="s">
        <v>1034</v>
      </c>
      <c r="D103" s="9"/>
      <c r="E103" s="34"/>
      <c r="F103" s="36"/>
      <c r="G103" s="58"/>
      <c r="H103" s="59"/>
      <c r="I103" s="60"/>
      <c r="J103" s="58"/>
      <c r="K103" s="60"/>
      <c r="L103" s="58"/>
      <c r="M103" s="59"/>
      <c r="N103" s="59"/>
      <c r="O103" s="60"/>
      <c r="P103" s="58"/>
      <c r="Q103" s="59"/>
      <c r="R103" s="59"/>
      <c r="S103" s="60"/>
      <c r="T103" s="27"/>
      <c r="U103" s="29"/>
      <c r="V103" s="217"/>
      <c r="W103" s="15"/>
      <c r="X103" s="61" t="s">
        <v>226</v>
      </c>
      <c r="Y103" s="62"/>
      <c r="Z103" s="154" t="s">
        <v>492</v>
      </c>
      <c r="AA103" s="64"/>
      <c r="AB103" s="65"/>
      <c r="AC103" s="37"/>
      <c r="AE103" s="12" t="s">
        <v>226</v>
      </c>
      <c r="AF103" s="171" t="s">
        <v>493</v>
      </c>
      <c r="AG103" s="9"/>
      <c r="AH103" s="34"/>
      <c r="AI103" s="37"/>
      <c r="AJ103" s="66"/>
      <c r="AK103" s="28"/>
      <c r="AL103" s="28"/>
      <c r="AM103" s="67"/>
      <c r="AN103" s="68"/>
      <c r="AO103" s="67"/>
      <c r="AP103" s="68"/>
      <c r="AQ103" s="68"/>
      <c r="AR103" s="68"/>
      <c r="AS103" s="66"/>
      <c r="AT103" s="69"/>
      <c r="AU103" s="68"/>
      <c r="AV103" s="68"/>
      <c r="AW103" s="16"/>
      <c r="AX103" s="16"/>
      <c r="AY103" s="16"/>
      <c r="AZ103" s="16"/>
      <c r="BA103" s="16"/>
      <c r="BB103" s="16"/>
      <c r="BC103" s="16"/>
      <c r="BD103" s="16"/>
      <c r="BE103" s="14"/>
      <c r="BF103" s="11"/>
      <c r="BG103" s="11"/>
    </row>
    <row r="104" spans="1:59" ht="30" customHeight="1" x14ac:dyDescent="0.8">
      <c r="A104" s="25" t="s">
        <v>227</v>
      </c>
      <c r="B104" s="52"/>
      <c r="C104" s="96" t="s">
        <v>1037</v>
      </c>
      <c r="D104" s="97"/>
      <c r="E104" s="98" t="s">
        <v>164</v>
      </c>
      <c r="F104" s="99">
        <v>1</v>
      </c>
      <c r="G104" s="49"/>
      <c r="H104" s="29"/>
      <c r="I104" s="31">
        <f t="shared" si="10"/>
        <v>0</v>
      </c>
      <c r="J104" s="40"/>
      <c r="K104" s="219">
        <f t="shared" si="11"/>
        <v>0</v>
      </c>
      <c r="L104" s="58"/>
      <c r="M104" s="59">
        <f t="shared" si="12"/>
        <v>0</v>
      </c>
      <c r="N104" s="59"/>
      <c r="O104" s="60">
        <f t="shared" si="13"/>
        <v>0</v>
      </c>
      <c r="P104" s="27"/>
      <c r="Q104" s="29">
        <f t="shared" si="14"/>
        <v>0</v>
      </c>
      <c r="R104" s="26"/>
      <c r="S104" s="31">
        <f t="shared" si="15"/>
        <v>0</v>
      </c>
      <c r="T104" s="27">
        <f t="shared" si="16"/>
        <v>0</v>
      </c>
      <c r="U104" s="29">
        <f t="shared" si="17"/>
        <v>0</v>
      </c>
      <c r="V104" s="217">
        <f t="shared" si="18"/>
        <v>0</v>
      </c>
      <c r="W104" s="15"/>
      <c r="X104" s="61" t="s">
        <v>227</v>
      </c>
      <c r="Y104" s="62"/>
      <c r="Z104" s="63" t="s">
        <v>163</v>
      </c>
      <c r="AA104" s="64"/>
      <c r="AB104" s="65" t="s">
        <v>164</v>
      </c>
      <c r="AC104" s="37">
        <v>2</v>
      </c>
      <c r="AE104" s="12" t="s">
        <v>227</v>
      </c>
      <c r="AF104" s="10" t="s">
        <v>165</v>
      </c>
      <c r="AG104" s="9"/>
      <c r="AH104" s="34" t="s">
        <v>164</v>
      </c>
      <c r="AI104" s="37">
        <v>2</v>
      </c>
      <c r="AJ104" s="14">
        <v>2500</v>
      </c>
      <c r="AK104" s="28"/>
      <c r="AL104" s="28"/>
      <c r="AM104" s="33"/>
      <c r="AN104" s="11"/>
      <c r="AO104" s="67"/>
      <c r="AP104" s="68"/>
      <c r="AQ104" s="68"/>
      <c r="AR104" s="68"/>
      <c r="AS104" s="14"/>
      <c r="AT104" s="28"/>
      <c r="AU104" s="11"/>
      <c r="AV104" s="11"/>
      <c r="AW104" s="16"/>
      <c r="AX104" s="16"/>
      <c r="AY104" s="16"/>
      <c r="AZ104" s="16"/>
      <c r="BA104" s="16"/>
      <c r="BB104" s="16"/>
      <c r="BC104" s="16"/>
      <c r="BD104" s="16"/>
      <c r="BE104" s="14"/>
      <c r="BF104" s="11"/>
      <c r="BG104" s="11"/>
    </row>
    <row r="105" spans="1:59" ht="30" customHeight="1" x14ac:dyDescent="0.8">
      <c r="A105" s="25" t="s">
        <v>228</v>
      </c>
      <c r="B105" s="52"/>
      <c r="C105" s="96" t="s">
        <v>965</v>
      </c>
      <c r="D105" s="97"/>
      <c r="E105" s="98" t="s">
        <v>164</v>
      </c>
      <c r="F105" s="99">
        <v>1</v>
      </c>
      <c r="G105" s="49"/>
      <c r="H105" s="29"/>
      <c r="I105" s="31">
        <f t="shared" si="10"/>
        <v>0</v>
      </c>
      <c r="J105" s="40"/>
      <c r="K105" s="219">
        <f t="shared" si="11"/>
        <v>0</v>
      </c>
      <c r="L105" s="58"/>
      <c r="M105" s="59">
        <f t="shared" si="12"/>
        <v>0</v>
      </c>
      <c r="N105" s="59"/>
      <c r="O105" s="60">
        <f t="shared" si="13"/>
        <v>0</v>
      </c>
      <c r="P105" s="27"/>
      <c r="Q105" s="29">
        <f t="shared" si="14"/>
        <v>0</v>
      </c>
      <c r="R105" s="26"/>
      <c r="S105" s="31">
        <f t="shared" si="15"/>
        <v>0</v>
      </c>
      <c r="T105" s="27">
        <f t="shared" si="16"/>
        <v>0</v>
      </c>
      <c r="U105" s="29">
        <f t="shared" si="17"/>
        <v>0</v>
      </c>
      <c r="V105" s="217">
        <f t="shared" si="18"/>
        <v>0</v>
      </c>
      <c r="W105" s="15"/>
      <c r="X105" s="61"/>
      <c r="Y105" s="62"/>
      <c r="Z105" s="63"/>
      <c r="AA105" s="64"/>
      <c r="AB105" s="65"/>
      <c r="AC105" s="37"/>
      <c r="AE105" s="12"/>
      <c r="AF105" s="10"/>
      <c r="AG105" s="9"/>
      <c r="AH105" s="34"/>
      <c r="AI105" s="37"/>
      <c r="AJ105" s="14"/>
      <c r="AK105" s="28"/>
      <c r="AL105" s="28"/>
      <c r="AM105" s="33"/>
      <c r="AN105" s="11"/>
      <c r="AO105" s="67"/>
      <c r="AP105" s="68"/>
      <c r="AQ105" s="68"/>
      <c r="AR105" s="68"/>
      <c r="AS105" s="14"/>
      <c r="AT105" s="28"/>
      <c r="AU105" s="11"/>
      <c r="AV105" s="11"/>
      <c r="AW105" s="16"/>
      <c r="AX105" s="16"/>
      <c r="AY105" s="16"/>
      <c r="AZ105" s="16"/>
      <c r="BA105" s="16"/>
      <c r="BB105" s="16"/>
      <c r="BC105" s="16"/>
      <c r="BD105" s="16"/>
      <c r="BE105" s="14"/>
      <c r="BF105" s="11"/>
      <c r="BG105" s="11"/>
    </row>
    <row r="106" spans="1:59" ht="30" customHeight="1" x14ac:dyDescent="0.8">
      <c r="A106" s="25" t="s">
        <v>229</v>
      </c>
      <c r="B106" s="52"/>
      <c r="C106" s="96" t="s">
        <v>1025</v>
      </c>
      <c r="D106" s="97"/>
      <c r="E106" s="98" t="s">
        <v>164</v>
      </c>
      <c r="F106" s="99">
        <v>6</v>
      </c>
      <c r="G106" s="49"/>
      <c r="H106" s="29"/>
      <c r="I106" s="31">
        <f t="shared" si="10"/>
        <v>0</v>
      </c>
      <c r="J106" s="40"/>
      <c r="K106" s="219">
        <f t="shared" si="11"/>
        <v>0</v>
      </c>
      <c r="L106" s="58"/>
      <c r="M106" s="59">
        <f t="shared" si="12"/>
        <v>0</v>
      </c>
      <c r="N106" s="59"/>
      <c r="O106" s="60">
        <f t="shared" si="13"/>
        <v>0</v>
      </c>
      <c r="P106" s="27"/>
      <c r="Q106" s="29">
        <f t="shared" si="14"/>
        <v>0</v>
      </c>
      <c r="R106" s="26"/>
      <c r="S106" s="31">
        <f t="shared" si="15"/>
        <v>0</v>
      </c>
      <c r="T106" s="27">
        <f t="shared" si="16"/>
        <v>0</v>
      </c>
      <c r="U106" s="29">
        <f t="shared" si="17"/>
        <v>0</v>
      </c>
      <c r="V106" s="217">
        <f t="shared" si="18"/>
        <v>0</v>
      </c>
      <c r="W106" s="15"/>
      <c r="X106" s="61" t="s">
        <v>228</v>
      </c>
      <c r="Y106" s="62"/>
      <c r="Z106" s="63" t="s">
        <v>168</v>
      </c>
      <c r="AA106" s="64"/>
      <c r="AB106" s="65" t="s">
        <v>164</v>
      </c>
      <c r="AC106" s="37">
        <v>2</v>
      </c>
      <c r="AE106" s="12" t="s">
        <v>228</v>
      </c>
      <c r="AF106" s="10" t="s">
        <v>169</v>
      </c>
      <c r="AG106" s="9"/>
      <c r="AH106" s="34" t="s">
        <v>164</v>
      </c>
      <c r="AI106" s="37">
        <v>2</v>
      </c>
      <c r="AJ106" s="14">
        <v>1500</v>
      </c>
      <c r="AK106" s="28"/>
      <c r="AL106" s="28"/>
      <c r="AM106" s="33"/>
      <c r="AN106" s="11"/>
      <c r="AO106" s="67"/>
      <c r="AP106" s="68"/>
      <c r="AQ106" s="68"/>
      <c r="AR106" s="68"/>
      <c r="AS106" s="14"/>
      <c r="AT106" s="28"/>
      <c r="AU106" s="11"/>
      <c r="AV106" s="11"/>
      <c r="AW106" s="16"/>
      <c r="AX106" s="16"/>
      <c r="AY106" s="16"/>
      <c r="AZ106" s="16"/>
      <c r="BA106" s="16"/>
      <c r="BB106" s="16"/>
      <c r="BC106" s="16"/>
      <c r="BD106" s="16"/>
      <c r="BE106" s="14"/>
      <c r="BF106" s="11"/>
      <c r="BG106" s="11"/>
    </row>
    <row r="107" spans="1:59" ht="30" customHeight="1" x14ac:dyDescent="0.8">
      <c r="A107" s="25" t="s">
        <v>230</v>
      </c>
      <c r="B107" s="52"/>
      <c r="C107" s="96" t="s">
        <v>1038</v>
      </c>
      <c r="D107" s="97"/>
      <c r="E107" s="98" t="s">
        <v>164</v>
      </c>
      <c r="F107" s="99">
        <v>6</v>
      </c>
      <c r="G107" s="49"/>
      <c r="H107" s="29"/>
      <c r="I107" s="31">
        <f t="shared" si="10"/>
        <v>0</v>
      </c>
      <c r="J107" s="40"/>
      <c r="K107" s="219">
        <f t="shared" si="11"/>
        <v>0</v>
      </c>
      <c r="L107" s="58"/>
      <c r="M107" s="59">
        <f t="shared" si="12"/>
        <v>0</v>
      </c>
      <c r="N107" s="59"/>
      <c r="O107" s="60">
        <f t="shared" si="13"/>
        <v>0</v>
      </c>
      <c r="P107" s="27"/>
      <c r="Q107" s="29">
        <f t="shared" si="14"/>
        <v>0</v>
      </c>
      <c r="R107" s="26"/>
      <c r="S107" s="31">
        <f t="shared" si="15"/>
        <v>0</v>
      </c>
      <c r="T107" s="27">
        <f t="shared" si="16"/>
        <v>0</v>
      </c>
      <c r="U107" s="29">
        <f t="shared" si="17"/>
        <v>0</v>
      </c>
      <c r="V107" s="217">
        <f t="shared" si="18"/>
        <v>0</v>
      </c>
      <c r="W107" s="15"/>
      <c r="X107" s="61"/>
      <c r="Y107" s="62"/>
      <c r="Z107" s="63"/>
      <c r="AA107" s="64"/>
      <c r="AB107" s="65"/>
      <c r="AC107" s="37"/>
      <c r="AE107" s="12"/>
      <c r="AF107" s="10"/>
      <c r="AG107" s="9"/>
      <c r="AH107" s="34"/>
      <c r="AI107" s="37"/>
      <c r="AJ107" s="14"/>
      <c r="AK107" s="28"/>
      <c r="AL107" s="28"/>
      <c r="AM107" s="33"/>
      <c r="AN107" s="11"/>
      <c r="AO107" s="67"/>
      <c r="AP107" s="68"/>
      <c r="AQ107" s="68"/>
      <c r="AR107" s="68"/>
      <c r="AS107" s="14"/>
      <c r="AT107" s="28"/>
      <c r="AU107" s="11"/>
      <c r="AV107" s="11"/>
      <c r="AW107" s="16"/>
      <c r="AX107" s="16"/>
      <c r="AY107" s="16"/>
      <c r="AZ107" s="16"/>
      <c r="BA107" s="16"/>
      <c r="BB107" s="16"/>
      <c r="BC107" s="16"/>
      <c r="BD107" s="16"/>
      <c r="BE107" s="14"/>
      <c r="BF107" s="11"/>
      <c r="BG107" s="11"/>
    </row>
    <row r="108" spans="1:59" ht="30" customHeight="1" x14ac:dyDescent="0.8">
      <c r="A108" s="25" t="s">
        <v>231</v>
      </c>
      <c r="B108" s="52"/>
      <c r="C108" s="96" t="s">
        <v>1039</v>
      </c>
      <c r="D108" s="97"/>
      <c r="E108" s="98" t="s">
        <v>164</v>
      </c>
      <c r="F108" s="99">
        <v>3</v>
      </c>
      <c r="G108" s="49"/>
      <c r="H108" s="29"/>
      <c r="I108" s="31">
        <f t="shared" si="10"/>
        <v>0</v>
      </c>
      <c r="J108" s="40"/>
      <c r="K108" s="219">
        <f t="shared" si="11"/>
        <v>0</v>
      </c>
      <c r="L108" s="58"/>
      <c r="M108" s="59">
        <f t="shared" si="12"/>
        <v>0</v>
      </c>
      <c r="N108" s="59"/>
      <c r="O108" s="60">
        <f t="shared" si="13"/>
        <v>0</v>
      </c>
      <c r="P108" s="27"/>
      <c r="Q108" s="29">
        <f t="shared" si="14"/>
        <v>0</v>
      </c>
      <c r="R108" s="26"/>
      <c r="S108" s="31">
        <f t="shared" si="15"/>
        <v>0</v>
      </c>
      <c r="T108" s="27">
        <f t="shared" si="16"/>
        <v>0</v>
      </c>
      <c r="U108" s="29">
        <f t="shared" si="17"/>
        <v>0</v>
      </c>
      <c r="V108" s="217">
        <f t="shared" si="18"/>
        <v>0</v>
      </c>
      <c r="W108" s="15"/>
      <c r="X108" s="61" t="s">
        <v>229</v>
      </c>
      <c r="Y108" s="62"/>
      <c r="Z108" s="63" t="s">
        <v>253</v>
      </c>
      <c r="AA108" s="64"/>
      <c r="AB108" s="65" t="s">
        <v>164</v>
      </c>
      <c r="AC108" s="37">
        <v>3</v>
      </c>
      <c r="AE108" s="12" t="s">
        <v>229</v>
      </c>
      <c r="AF108" s="10" t="s">
        <v>254</v>
      </c>
      <c r="AG108" s="9"/>
      <c r="AH108" s="34" t="s">
        <v>164</v>
      </c>
      <c r="AI108" s="37">
        <v>3</v>
      </c>
      <c r="AJ108" s="14">
        <v>600</v>
      </c>
      <c r="AK108" s="28"/>
      <c r="AL108" s="28"/>
      <c r="AM108" s="33"/>
      <c r="AN108" s="11"/>
      <c r="AO108" s="67"/>
      <c r="AP108" s="68"/>
      <c r="AQ108" s="68"/>
      <c r="AR108" s="68"/>
      <c r="AS108" s="14"/>
      <c r="AT108" s="28"/>
      <c r="AU108" s="11"/>
      <c r="AV108" s="11"/>
      <c r="AW108" s="16"/>
      <c r="AX108" s="16"/>
      <c r="AY108" s="16"/>
      <c r="AZ108" s="16"/>
      <c r="BA108" s="16"/>
      <c r="BB108" s="16"/>
      <c r="BC108" s="16"/>
      <c r="BD108" s="16"/>
      <c r="BE108" s="14"/>
      <c r="BF108" s="11"/>
      <c r="BG108" s="11"/>
    </row>
    <row r="109" spans="1:59" ht="30" customHeight="1" x14ac:dyDescent="0.8">
      <c r="A109" s="25" t="s">
        <v>232</v>
      </c>
      <c r="B109" s="52"/>
      <c r="C109" s="96" t="s">
        <v>1040</v>
      </c>
      <c r="D109" s="97"/>
      <c r="E109" s="98" t="s">
        <v>164</v>
      </c>
      <c r="F109" s="99">
        <v>3</v>
      </c>
      <c r="G109" s="49"/>
      <c r="H109" s="29"/>
      <c r="I109" s="31">
        <f t="shared" si="10"/>
        <v>0</v>
      </c>
      <c r="J109" s="40"/>
      <c r="K109" s="219">
        <f t="shared" si="11"/>
        <v>0</v>
      </c>
      <c r="L109" s="58"/>
      <c r="M109" s="59">
        <f t="shared" si="12"/>
        <v>0</v>
      </c>
      <c r="N109" s="59"/>
      <c r="O109" s="60">
        <f t="shared" si="13"/>
        <v>0</v>
      </c>
      <c r="P109" s="27"/>
      <c r="Q109" s="29">
        <f t="shared" si="14"/>
        <v>0</v>
      </c>
      <c r="R109" s="26"/>
      <c r="S109" s="31">
        <f t="shared" si="15"/>
        <v>0</v>
      </c>
      <c r="T109" s="27">
        <f t="shared" si="16"/>
        <v>0</v>
      </c>
      <c r="U109" s="29">
        <f t="shared" si="17"/>
        <v>0</v>
      </c>
      <c r="V109" s="217">
        <f t="shared" si="18"/>
        <v>0</v>
      </c>
      <c r="W109" s="15"/>
      <c r="X109" s="61" t="s">
        <v>230</v>
      </c>
      <c r="Y109" s="62"/>
      <c r="Z109" s="63" t="s">
        <v>256</v>
      </c>
      <c r="AA109" s="64"/>
      <c r="AB109" s="65" t="s">
        <v>164</v>
      </c>
      <c r="AC109" s="37">
        <v>3</v>
      </c>
      <c r="AE109" s="12" t="s">
        <v>230</v>
      </c>
      <c r="AF109" s="10" t="s">
        <v>257</v>
      </c>
      <c r="AG109" s="9"/>
      <c r="AH109" s="34" t="s">
        <v>164</v>
      </c>
      <c r="AI109" s="37">
        <v>3</v>
      </c>
      <c r="AJ109" s="14">
        <v>200</v>
      </c>
      <c r="AK109" s="28"/>
      <c r="AL109" s="28"/>
      <c r="AM109" s="33"/>
      <c r="AN109" s="11"/>
      <c r="AO109" s="67"/>
      <c r="AP109" s="68"/>
      <c r="AQ109" s="68"/>
      <c r="AR109" s="68"/>
      <c r="AS109" s="14"/>
      <c r="AT109" s="28"/>
      <c r="AU109" s="11"/>
      <c r="AV109" s="11"/>
      <c r="AW109" s="16"/>
      <c r="AX109" s="16"/>
      <c r="AY109" s="16"/>
      <c r="AZ109" s="16"/>
      <c r="BA109" s="16"/>
      <c r="BB109" s="16"/>
      <c r="BC109" s="16"/>
      <c r="BD109" s="16"/>
      <c r="BE109" s="14"/>
      <c r="BF109" s="11"/>
      <c r="BG109" s="11"/>
    </row>
    <row r="110" spans="1:59" ht="30" customHeight="1" x14ac:dyDescent="0.8">
      <c r="A110" s="25" t="s">
        <v>233</v>
      </c>
      <c r="B110" s="52"/>
      <c r="C110" s="96" t="s">
        <v>1041</v>
      </c>
      <c r="D110" s="97"/>
      <c r="E110" s="98" t="s">
        <v>164</v>
      </c>
      <c r="F110" s="99">
        <v>3</v>
      </c>
      <c r="G110" s="49"/>
      <c r="H110" s="29"/>
      <c r="I110" s="31">
        <f t="shared" si="10"/>
        <v>0</v>
      </c>
      <c r="J110" s="40"/>
      <c r="K110" s="219">
        <f t="shared" si="11"/>
        <v>0</v>
      </c>
      <c r="L110" s="58"/>
      <c r="M110" s="59">
        <f t="shared" si="12"/>
        <v>0</v>
      </c>
      <c r="N110" s="59"/>
      <c r="O110" s="60">
        <f t="shared" si="13"/>
        <v>0</v>
      </c>
      <c r="P110" s="27"/>
      <c r="Q110" s="29">
        <f t="shared" si="14"/>
        <v>0</v>
      </c>
      <c r="R110" s="26"/>
      <c r="S110" s="31">
        <f t="shared" si="15"/>
        <v>0</v>
      </c>
      <c r="T110" s="27">
        <f t="shared" si="16"/>
        <v>0</v>
      </c>
      <c r="U110" s="29">
        <f t="shared" si="17"/>
        <v>0</v>
      </c>
      <c r="V110" s="217">
        <f t="shared" si="18"/>
        <v>0</v>
      </c>
      <c r="W110" s="15"/>
      <c r="X110" s="61" t="s">
        <v>231</v>
      </c>
      <c r="Y110" s="62"/>
      <c r="Z110" s="63" t="s">
        <v>494</v>
      </c>
      <c r="AA110" s="64"/>
      <c r="AB110" s="65" t="s">
        <v>164</v>
      </c>
      <c r="AC110" s="37">
        <v>1</v>
      </c>
      <c r="AE110" s="12" t="s">
        <v>231</v>
      </c>
      <c r="AF110" s="10" t="s">
        <v>487</v>
      </c>
      <c r="AG110" s="9"/>
      <c r="AH110" s="34" t="s">
        <v>164</v>
      </c>
      <c r="AI110" s="37">
        <v>1</v>
      </c>
      <c r="AJ110" s="14">
        <v>200</v>
      </c>
      <c r="AK110" s="28"/>
      <c r="AL110" s="28"/>
      <c r="AM110" s="33"/>
      <c r="AN110" s="11"/>
      <c r="AO110" s="67"/>
      <c r="AP110" s="68"/>
      <c r="AQ110" s="68"/>
      <c r="AR110" s="68"/>
      <c r="AS110" s="14"/>
      <c r="AT110" s="28"/>
      <c r="AU110" s="11"/>
      <c r="AV110" s="11"/>
      <c r="AW110" s="16"/>
      <c r="AX110" s="16"/>
      <c r="AY110" s="16"/>
      <c r="AZ110" s="16"/>
      <c r="BA110" s="16"/>
      <c r="BB110" s="16"/>
      <c r="BC110" s="16"/>
      <c r="BD110" s="16"/>
      <c r="BE110" s="14"/>
      <c r="BF110" s="11"/>
      <c r="BG110" s="11"/>
    </row>
    <row r="111" spans="1:59" ht="30" customHeight="1" x14ac:dyDescent="0.8">
      <c r="A111" s="25" t="s">
        <v>234</v>
      </c>
      <c r="B111" s="52"/>
      <c r="C111" s="96" t="s">
        <v>1042</v>
      </c>
      <c r="D111" s="97"/>
      <c r="E111" s="105" t="s">
        <v>164</v>
      </c>
      <c r="F111" s="112">
        <v>3</v>
      </c>
      <c r="G111" s="49"/>
      <c r="H111" s="29"/>
      <c r="I111" s="31">
        <f t="shared" si="10"/>
        <v>0</v>
      </c>
      <c r="J111" s="40"/>
      <c r="K111" s="219">
        <f t="shared" si="11"/>
        <v>0</v>
      </c>
      <c r="L111" s="58"/>
      <c r="M111" s="59">
        <f t="shared" si="12"/>
        <v>0</v>
      </c>
      <c r="N111" s="59"/>
      <c r="O111" s="60">
        <f t="shared" si="13"/>
        <v>0</v>
      </c>
      <c r="P111" s="27"/>
      <c r="Q111" s="29">
        <f t="shared" si="14"/>
        <v>0</v>
      </c>
      <c r="R111" s="26"/>
      <c r="S111" s="31">
        <f t="shared" si="15"/>
        <v>0</v>
      </c>
      <c r="T111" s="27">
        <f t="shared" si="16"/>
        <v>0</v>
      </c>
      <c r="U111" s="29">
        <f t="shared" si="17"/>
        <v>0</v>
      </c>
      <c r="V111" s="217">
        <f t="shared" si="18"/>
        <v>0</v>
      </c>
      <c r="W111" s="15"/>
      <c r="X111" s="61" t="s">
        <v>233</v>
      </c>
      <c r="Y111" s="62"/>
      <c r="Z111" s="63" t="s">
        <v>490</v>
      </c>
      <c r="AA111" s="64"/>
      <c r="AB111" s="65" t="s">
        <v>164</v>
      </c>
      <c r="AC111" s="37">
        <v>3</v>
      </c>
      <c r="AE111" s="12" t="s">
        <v>233</v>
      </c>
      <c r="AF111" s="10" t="s">
        <v>491</v>
      </c>
      <c r="AG111" s="9"/>
      <c r="AH111" s="34" t="s">
        <v>164</v>
      </c>
      <c r="AI111" s="37">
        <v>3</v>
      </c>
      <c r="AJ111" s="14">
        <v>75</v>
      </c>
      <c r="AK111" s="28"/>
      <c r="AL111" s="28"/>
      <c r="AM111" s="33"/>
      <c r="AN111" s="11"/>
      <c r="AO111" s="67"/>
      <c r="AP111" s="68"/>
      <c r="AQ111" s="68"/>
      <c r="AR111" s="68"/>
      <c r="AS111" s="14"/>
      <c r="AT111" s="28"/>
      <c r="AU111" s="11"/>
      <c r="AV111" s="11"/>
      <c r="AW111" s="16"/>
      <c r="AX111" s="16"/>
      <c r="AY111" s="16"/>
      <c r="AZ111" s="16"/>
      <c r="BA111" s="16"/>
      <c r="BB111" s="16"/>
      <c r="BC111" s="16"/>
      <c r="BD111" s="16"/>
      <c r="BE111" s="14"/>
      <c r="BF111" s="11"/>
      <c r="BG111" s="11"/>
    </row>
    <row r="112" spans="1:59" ht="30" customHeight="1" x14ac:dyDescent="0.8">
      <c r="A112" s="25" t="s">
        <v>235</v>
      </c>
      <c r="B112" s="52"/>
      <c r="C112" s="96" t="s">
        <v>259</v>
      </c>
      <c r="D112" s="97"/>
      <c r="E112" s="98" t="s">
        <v>164</v>
      </c>
      <c r="F112" s="99">
        <v>1</v>
      </c>
      <c r="G112" s="49"/>
      <c r="H112" s="29"/>
      <c r="I112" s="31">
        <f t="shared" si="10"/>
        <v>0</v>
      </c>
      <c r="J112" s="40"/>
      <c r="K112" s="219">
        <f t="shared" si="11"/>
        <v>0</v>
      </c>
      <c r="L112" s="58"/>
      <c r="M112" s="59">
        <f t="shared" si="12"/>
        <v>0</v>
      </c>
      <c r="N112" s="59"/>
      <c r="O112" s="60">
        <f t="shared" si="13"/>
        <v>0</v>
      </c>
      <c r="P112" s="27"/>
      <c r="Q112" s="29">
        <f t="shared" si="14"/>
        <v>0</v>
      </c>
      <c r="R112" s="26"/>
      <c r="S112" s="31">
        <f t="shared" si="15"/>
        <v>0</v>
      </c>
      <c r="T112" s="27">
        <f t="shared" si="16"/>
        <v>0</v>
      </c>
      <c r="U112" s="29">
        <f t="shared" si="17"/>
        <v>0</v>
      </c>
      <c r="V112" s="217">
        <f t="shared" si="18"/>
        <v>0</v>
      </c>
      <c r="W112" s="15"/>
      <c r="X112" s="61"/>
      <c r="Y112" s="62"/>
      <c r="Z112" s="63"/>
      <c r="AA112" s="64"/>
      <c r="AB112" s="65"/>
      <c r="AC112" s="37"/>
      <c r="AE112" s="12"/>
      <c r="AF112" s="10"/>
      <c r="AG112" s="9"/>
      <c r="AH112" s="34"/>
      <c r="AI112" s="37"/>
      <c r="AJ112" s="14"/>
      <c r="AK112" s="28"/>
      <c r="AL112" s="28"/>
      <c r="AM112" s="33"/>
      <c r="AN112" s="11"/>
      <c r="AO112" s="67"/>
      <c r="AP112" s="68"/>
      <c r="AQ112" s="68"/>
      <c r="AR112" s="68"/>
      <c r="AS112" s="14"/>
      <c r="AT112" s="28"/>
      <c r="AU112" s="11"/>
      <c r="AV112" s="11"/>
      <c r="AW112" s="16"/>
      <c r="AX112" s="16"/>
      <c r="AY112" s="16"/>
      <c r="AZ112" s="16"/>
      <c r="BA112" s="16"/>
      <c r="BB112" s="16"/>
      <c r="BC112" s="16"/>
      <c r="BD112" s="16"/>
      <c r="BE112" s="14"/>
      <c r="BF112" s="11"/>
      <c r="BG112" s="11"/>
    </row>
    <row r="113" spans="1:59" ht="30" customHeight="1" x14ac:dyDescent="0.8">
      <c r="A113" s="25" t="s">
        <v>236</v>
      </c>
      <c r="B113" s="52"/>
      <c r="C113" s="96" t="s">
        <v>966</v>
      </c>
      <c r="D113" s="97"/>
      <c r="E113" s="98" t="s">
        <v>164</v>
      </c>
      <c r="F113" s="99">
        <v>1</v>
      </c>
      <c r="G113" s="49"/>
      <c r="H113" s="29"/>
      <c r="I113" s="31">
        <f t="shared" si="10"/>
        <v>0</v>
      </c>
      <c r="J113" s="40"/>
      <c r="K113" s="219">
        <f t="shared" si="11"/>
        <v>0</v>
      </c>
      <c r="L113" s="58"/>
      <c r="M113" s="59">
        <f t="shared" si="12"/>
        <v>0</v>
      </c>
      <c r="N113" s="59"/>
      <c r="O113" s="60">
        <f t="shared" si="13"/>
        <v>0</v>
      </c>
      <c r="P113" s="27"/>
      <c r="Q113" s="29">
        <f t="shared" si="14"/>
        <v>0</v>
      </c>
      <c r="R113" s="26"/>
      <c r="S113" s="31">
        <f t="shared" si="15"/>
        <v>0</v>
      </c>
      <c r="T113" s="27">
        <f t="shared" si="16"/>
        <v>0</v>
      </c>
      <c r="U113" s="29">
        <f t="shared" si="17"/>
        <v>0</v>
      </c>
      <c r="V113" s="217">
        <f t="shared" si="18"/>
        <v>0</v>
      </c>
      <c r="W113" s="15"/>
      <c r="X113" s="61" t="s">
        <v>234</v>
      </c>
      <c r="Y113" s="62"/>
      <c r="Z113" s="63" t="s">
        <v>185</v>
      </c>
      <c r="AA113" s="64"/>
      <c r="AB113" s="65" t="s">
        <v>886</v>
      </c>
      <c r="AC113" s="37">
        <v>1</v>
      </c>
      <c r="AE113" s="12" t="s">
        <v>234</v>
      </c>
      <c r="AF113" s="10" t="s">
        <v>186</v>
      </c>
      <c r="AG113" s="9"/>
      <c r="AH113" s="34" t="s">
        <v>886</v>
      </c>
      <c r="AI113" s="37">
        <v>1</v>
      </c>
      <c r="AJ113" s="14">
        <v>1200</v>
      </c>
      <c r="AK113" s="28"/>
      <c r="AL113" s="28"/>
      <c r="AM113" s="33"/>
      <c r="AN113" s="11"/>
      <c r="AO113" s="67"/>
      <c r="AP113" s="68"/>
      <c r="AQ113" s="68"/>
      <c r="AR113" s="68"/>
      <c r="AS113" s="14"/>
      <c r="AT113" s="28"/>
      <c r="AU113" s="11"/>
      <c r="AV113" s="11"/>
      <c r="AW113" s="16"/>
      <c r="AX113" s="16"/>
      <c r="AY113" s="16"/>
      <c r="AZ113" s="16"/>
      <c r="BA113" s="16"/>
      <c r="BB113" s="16"/>
      <c r="BC113" s="16"/>
      <c r="BD113" s="16"/>
      <c r="BE113" s="14"/>
      <c r="BF113" s="11"/>
      <c r="BG113" s="11"/>
    </row>
    <row r="114" spans="1:59" ht="30" customHeight="1" x14ac:dyDescent="0.8">
      <c r="A114" s="25" t="s">
        <v>496</v>
      </c>
      <c r="B114" s="52"/>
      <c r="C114" s="96" t="s">
        <v>1043</v>
      </c>
      <c r="D114" s="97"/>
      <c r="E114" s="98" t="s">
        <v>886</v>
      </c>
      <c r="F114" s="99">
        <v>1</v>
      </c>
      <c r="G114" s="49"/>
      <c r="H114" s="29"/>
      <c r="I114" s="31">
        <f t="shared" si="10"/>
        <v>0</v>
      </c>
      <c r="J114" s="40"/>
      <c r="K114" s="219">
        <f t="shared" si="11"/>
        <v>0</v>
      </c>
      <c r="L114" s="58"/>
      <c r="M114" s="59">
        <f t="shared" si="12"/>
        <v>0</v>
      </c>
      <c r="N114" s="59"/>
      <c r="O114" s="60">
        <f t="shared" si="13"/>
        <v>0</v>
      </c>
      <c r="P114" s="27"/>
      <c r="Q114" s="29">
        <f t="shared" si="14"/>
        <v>0</v>
      </c>
      <c r="R114" s="26"/>
      <c r="S114" s="31">
        <f t="shared" si="15"/>
        <v>0</v>
      </c>
      <c r="T114" s="27">
        <f t="shared" si="16"/>
        <v>0</v>
      </c>
      <c r="U114" s="29">
        <f t="shared" si="17"/>
        <v>0</v>
      </c>
      <c r="V114" s="217">
        <f t="shared" si="18"/>
        <v>0</v>
      </c>
      <c r="W114" s="15"/>
      <c r="X114" s="61"/>
      <c r="Y114" s="62"/>
      <c r="Z114" s="63"/>
      <c r="AA114" s="64"/>
      <c r="AB114" s="65"/>
      <c r="AC114" s="37"/>
      <c r="AE114" s="12"/>
      <c r="AF114" s="10"/>
      <c r="AG114" s="9"/>
      <c r="AH114" s="34"/>
      <c r="AI114" s="37"/>
      <c r="AJ114" s="14"/>
      <c r="AK114" s="28"/>
      <c r="AL114" s="28"/>
      <c r="AM114" s="33"/>
      <c r="AN114" s="11"/>
      <c r="AO114" s="67"/>
      <c r="AP114" s="68"/>
      <c r="AQ114" s="68"/>
      <c r="AR114" s="68"/>
      <c r="AS114" s="14"/>
      <c r="AT114" s="28"/>
      <c r="AU114" s="11"/>
      <c r="AV114" s="11"/>
      <c r="AW114" s="16"/>
      <c r="AX114" s="16"/>
      <c r="AY114" s="16"/>
      <c r="AZ114" s="16"/>
      <c r="BA114" s="16"/>
      <c r="BB114" s="16"/>
      <c r="BC114" s="16"/>
      <c r="BD114" s="16"/>
      <c r="BE114" s="14"/>
      <c r="BF114" s="11"/>
      <c r="BG114" s="11"/>
    </row>
    <row r="115" spans="1:59" ht="30" customHeight="1" x14ac:dyDescent="0.8">
      <c r="A115" s="25" t="s">
        <v>617</v>
      </c>
      <c r="B115" s="52"/>
      <c r="C115" s="96" t="s">
        <v>188</v>
      </c>
      <c r="D115" s="97"/>
      <c r="E115" s="98" t="s">
        <v>886</v>
      </c>
      <c r="F115" s="99">
        <v>1</v>
      </c>
      <c r="G115" s="49"/>
      <c r="H115" s="29"/>
      <c r="I115" s="31">
        <f t="shared" si="10"/>
        <v>0</v>
      </c>
      <c r="J115" s="40"/>
      <c r="K115" s="219">
        <f t="shared" si="11"/>
        <v>0</v>
      </c>
      <c r="L115" s="58"/>
      <c r="M115" s="59">
        <f t="shared" si="12"/>
        <v>0</v>
      </c>
      <c r="N115" s="59"/>
      <c r="O115" s="60">
        <f t="shared" si="13"/>
        <v>0</v>
      </c>
      <c r="P115" s="27"/>
      <c r="Q115" s="29">
        <f t="shared" si="14"/>
        <v>0</v>
      </c>
      <c r="R115" s="26"/>
      <c r="S115" s="31">
        <f t="shared" si="15"/>
        <v>0</v>
      </c>
      <c r="T115" s="27">
        <f t="shared" si="16"/>
        <v>0</v>
      </c>
      <c r="U115" s="29">
        <f t="shared" si="17"/>
        <v>0</v>
      </c>
      <c r="V115" s="217">
        <f t="shared" si="18"/>
        <v>0</v>
      </c>
      <c r="W115" s="15"/>
      <c r="X115" s="61" t="s">
        <v>235</v>
      </c>
      <c r="Y115" s="62"/>
      <c r="Z115" s="63" t="s">
        <v>188</v>
      </c>
      <c r="AA115" s="64"/>
      <c r="AB115" s="65" t="s">
        <v>886</v>
      </c>
      <c r="AC115" s="37">
        <v>1</v>
      </c>
      <c r="AE115" s="12" t="s">
        <v>235</v>
      </c>
      <c r="AF115" s="10" t="s">
        <v>189</v>
      </c>
      <c r="AG115" s="9"/>
      <c r="AH115" s="34" t="s">
        <v>886</v>
      </c>
      <c r="AI115" s="37">
        <v>1</v>
      </c>
      <c r="AJ115" s="14">
        <v>350</v>
      </c>
      <c r="AK115" s="28"/>
      <c r="AL115" s="28"/>
      <c r="AM115" s="33"/>
      <c r="AN115" s="11"/>
      <c r="AO115" s="67"/>
      <c r="AP115" s="68"/>
      <c r="AQ115" s="68"/>
      <c r="AR115" s="68"/>
      <c r="AS115" s="14"/>
      <c r="AT115" s="28"/>
      <c r="AU115" s="11"/>
      <c r="AV115" s="11"/>
      <c r="AW115" s="16"/>
      <c r="AX115" s="16"/>
      <c r="AY115" s="16"/>
      <c r="AZ115" s="16"/>
      <c r="BA115" s="16"/>
      <c r="BB115" s="16"/>
      <c r="BC115" s="16"/>
      <c r="BD115" s="16"/>
      <c r="BE115" s="14"/>
      <c r="BF115" s="11"/>
      <c r="BG115" s="11"/>
    </row>
    <row r="116" spans="1:59" ht="30" customHeight="1" x14ac:dyDescent="0.8">
      <c r="A116" s="25" t="s">
        <v>619</v>
      </c>
      <c r="B116" s="52"/>
      <c r="C116" s="96" t="s">
        <v>191</v>
      </c>
      <c r="D116" s="97"/>
      <c r="E116" s="98" t="s">
        <v>886</v>
      </c>
      <c r="F116" s="99">
        <v>1</v>
      </c>
      <c r="G116" s="49"/>
      <c r="H116" s="29"/>
      <c r="I116" s="31">
        <f t="shared" si="10"/>
        <v>0</v>
      </c>
      <c r="J116" s="40"/>
      <c r="K116" s="219">
        <f t="shared" si="11"/>
        <v>0</v>
      </c>
      <c r="L116" s="58"/>
      <c r="M116" s="59">
        <f t="shared" si="12"/>
        <v>0</v>
      </c>
      <c r="N116" s="59"/>
      <c r="O116" s="60">
        <f t="shared" si="13"/>
        <v>0</v>
      </c>
      <c r="P116" s="27"/>
      <c r="Q116" s="29">
        <f t="shared" si="14"/>
        <v>0</v>
      </c>
      <c r="R116" s="26"/>
      <c r="S116" s="31">
        <f t="shared" si="15"/>
        <v>0</v>
      </c>
      <c r="T116" s="27">
        <f t="shared" si="16"/>
        <v>0</v>
      </c>
      <c r="U116" s="29">
        <f t="shared" si="17"/>
        <v>0</v>
      </c>
      <c r="V116" s="217">
        <f t="shared" si="18"/>
        <v>0</v>
      </c>
      <c r="W116" s="15"/>
      <c r="X116" s="61" t="s">
        <v>236</v>
      </c>
      <c r="Y116" s="62"/>
      <c r="Z116" s="63" t="s">
        <v>191</v>
      </c>
      <c r="AA116" s="64"/>
      <c r="AB116" s="65" t="s">
        <v>886</v>
      </c>
      <c r="AC116" s="37">
        <v>1</v>
      </c>
      <c r="AE116" s="12" t="s">
        <v>236</v>
      </c>
      <c r="AF116" s="10" t="s">
        <v>192</v>
      </c>
      <c r="AG116" s="9"/>
      <c r="AH116" s="34" t="s">
        <v>886</v>
      </c>
      <c r="AI116" s="37">
        <v>1</v>
      </c>
      <c r="AJ116" s="14">
        <v>5000</v>
      </c>
      <c r="AK116" s="28"/>
      <c r="AL116" s="28"/>
      <c r="AM116" s="33"/>
      <c r="AN116" s="11"/>
      <c r="AO116" s="67"/>
      <c r="AP116" s="68"/>
      <c r="AQ116" s="68"/>
      <c r="AR116" s="68"/>
      <c r="AS116" s="14"/>
      <c r="AT116" s="28"/>
      <c r="AU116" s="11"/>
      <c r="AV116" s="11"/>
      <c r="AW116" s="16"/>
      <c r="AX116" s="16"/>
      <c r="AY116" s="16"/>
      <c r="AZ116" s="16"/>
      <c r="BA116" s="16"/>
      <c r="BB116" s="16"/>
      <c r="BC116" s="16"/>
      <c r="BD116" s="16"/>
      <c r="BE116" s="14"/>
      <c r="BF116" s="11"/>
      <c r="BG116" s="11"/>
    </row>
    <row r="117" spans="1:59" ht="30" customHeight="1" x14ac:dyDescent="0.8">
      <c r="A117" s="25" t="s">
        <v>620</v>
      </c>
      <c r="B117" s="52"/>
      <c r="C117" s="96" t="s">
        <v>194</v>
      </c>
      <c r="D117" s="97"/>
      <c r="E117" s="98" t="s">
        <v>886</v>
      </c>
      <c r="F117" s="99">
        <v>1</v>
      </c>
      <c r="G117" s="49"/>
      <c r="H117" s="29"/>
      <c r="I117" s="31">
        <f t="shared" si="10"/>
        <v>0</v>
      </c>
      <c r="J117" s="40"/>
      <c r="K117" s="219">
        <f t="shared" si="11"/>
        <v>0</v>
      </c>
      <c r="L117" s="58"/>
      <c r="M117" s="59">
        <f t="shared" si="12"/>
        <v>0</v>
      </c>
      <c r="N117" s="59"/>
      <c r="O117" s="60">
        <f t="shared" si="13"/>
        <v>0</v>
      </c>
      <c r="P117" s="27"/>
      <c r="Q117" s="29">
        <f t="shared" si="14"/>
        <v>0</v>
      </c>
      <c r="R117" s="26"/>
      <c r="S117" s="31">
        <f t="shared" si="15"/>
        <v>0</v>
      </c>
      <c r="T117" s="27">
        <f t="shared" si="16"/>
        <v>0</v>
      </c>
      <c r="U117" s="29">
        <f t="shared" si="17"/>
        <v>0</v>
      </c>
      <c r="V117" s="217">
        <f t="shared" si="18"/>
        <v>0</v>
      </c>
      <c r="W117" s="15"/>
      <c r="X117" s="61" t="s">
        <v>496</v>
      </c>
      <c r="Y117" s="62"/>
      <c r="Z117" s="63" t="s">
        <v>194</v>
      </c>
      <c r="AA117" s="64"/>
      <c r="AB117" s="65" t="s">
        <v>886</v>
      </c>
      <c r="AC117" s="37">
        <v>1</v>
      </c>
      <c r="AE117" s="12" t="s">
        <v>496</v>
      </c>
      <c r="AF117" s="10" t="s">
        <v>195</v>
      </c>
      <c r="AG117" s="9"/>
      <c r="AH117" s="34" t="s">
        <v>886</v>
      </c>
      <c r="AI117" s="37">
        <v>1</v>
      </c>
      <c r="AJ117" s="14">
        <v>350</v>
      </c>
      <c r="AK117" s="28"/>
      <c r="AL117" s="28"/>
      <c r="AM117" s="33"/>
      <c r="AN117" s="11"/>
      <c r="AO117" s="67"/>
      <c r="AP117" s="68"/>
      <c r="AQ117" s="68"/>
      <c r="AR117" s="68"/>
      <c r="AS117" s="14"/>
      <c r="AT117" s="28"/>
      <c r="AU117" s="11"/>
      <c r="AV117" s="11"/>
      <c r="AW117" s="16"/>
      <c r="AX117" s="16"/>
      <c r="AY117" s="16"/>
      <c r="AZ117" s="16"/>
      <c r="BA117" s="16"/>
      <c r="BB117" s="16"/>
      <c r="BC117" s="16"/>
      <c r="BD117" s="16"/>
      <c r="BE117" s="14"/>
      <c r="BF117" s="11"/>
      <c r="BG117" s="11"/>
    </row>
    <row r="118" spans="1:59" ht="30" customHeight="1" x14ac:dyDescent="0.8">
      <c r="A118" s="25" t="s">
        <v>665</v>
      </c>
      <c r="B118" s="52"/>
      <c r="C118" s="96" t="s">
        <v>613</v>
      </c>
      <c r="D118" s="97"/>
      <c r="E118" s="98" t="s">
        <v>164</v>
      </c>
      <c r="F118" s="99">
        <v>1</v>
      </c>
      <c r="G118" s="49"/>
      <c r="H118" s="29"/>
      <c r="I118" s="31">
        <f t="shared" si="10"/>
        <v>0</v>
      </c>
      <c r="J118" s="40"/>
      <c r="K118" s="219">
        <f t="shared" si="11"/>
        <v>0</v>
      </c>
      <c r="L118" s="58"/>
      <c r="M118" s="59">
        <f t="shared" si="12"/>
        <v>0</v>
      </c>
      <c r="N118" s="59"/>
      <c r="O118" s="60">
        <f t="shared" si="13"/>
        <v>0</v>
      </c>
      <c r="P118" s="27"/>
      <c r="Q118" s="29">
        <f t="shared" si="14"/>
        <v>0</v>
      </c>
      <c r="R118" s="29"/>
      <c r="S118" s="31">
        <f t="shared" si="15"/>
        <v>0</v>
      </c>
      <c r="T118" s="27">
        <f t="shared" si="16"/>
        <v>0</v>
      </c>
      <c r="U118" s="29">
        <f t="shared" si="17"/>
        <v>0</v>
      </c>
      <c r="V118" s="217">
        <f t="shared" si="18"/>
        <v>0</v>
      </c>
      <c r="W118" s="15"/>
      <c r="X118" s="61"/>
      <c r="Y118" s="62"/>
      <c r="Z118" s="63"/>
      <c r="AA118" s="64"/>
      <c r="AB118" s="65"/>
      <c r="AC118" s="37"/>
      <c r="AE118" s="12"/>
      <c r="AF118" s="10"/>
      <c r="AG118" s="9"/>
      <c r="AH118" s="34"/>
      <c r="AI118" s="37"/>
      <c r="AJ118" s="14"/>
      <c r="AK118" s="28"/>
      <c r="AL118" s="28"/>
      <c r="AM118" s="33"/>
      <c r="AN118" s="11"/>
      <c r="AO118" s="67"/>
      <c r="AP118" s="68"/>
      <c r="AQ118" s="68"/>
      <c r="AR118" s="68"/>
      <c r="AS118" s="14"/>
      <c r="AT118" s="28"/>
      <c r="AU118" s="11"/>
      <c r="AV118" s="11"/>
      <c r="AW118" s="16"/>
      <c r="AX118" s="16"/>
      <c r="AY118" s="16"/>
      <c r="AZ118" s="16"/>
      <c r="BA118" s="16"/>
      <c r="BB118" s="16"/>
      <c r="BC118" s="16"/>
      <c r="BD118" s="16"/>
      <c r="BE118" s="14"/>
      <c r="BF118" s="11"/>
      <c r="BG118" s="11"/>
    </row>
    <row r="119" spans="1:59" ht="30" customHeight="1" x14ac:dyDescent="0.8">
      <c r="A119" s="35" t="s">
        <v>237</v>
      </c>
      <c r="B119" s="52"/>
      <c r="C119" s="274" t="s">
        <v>1035</v>
      </c>
      <c r="D119" s="9"/>
      <c r="E119" s="34"/>
      <c r="F119" s="36"/>
      <c r="G119" s="49"/>
      <c r="H119" s="29"/>
      <c r="I119" s="31"/>
      <c r="J119" s="40"/>
      <c r="K119" s="219"/>
      <c r="L119" s="58"/>
      <c r="M119" s="59"/>
      <c r="N119" s="59"/>
      <c r="O119" s="60"/>
      <c r="P119" s="27"/>
      <c r="Q119" s="29"/>
      <c r="R119" s="29"/>
      <c r="S119" s="31"/>
      <c r="T119" s="27"/>
      <c r="U119" s="29"/>
      <c r="V119" s="217"/>
      <c r="W119" s="15"/>
      <c r="X119" s="61"/>
      <c r="Y119" s="62"/>
      <c r="Z119" s="63"/>
      <c r="AA119" s="64"/>
      <c r="AB119" s="65"/>
      <c r="AC119" s="37"/>
      <c r="AE119" s="12"/>
      <c r="AF119" s="10"/>
      <c r="AG119" s="9"/>
      <c r="AH119" s="34"/>
      <c r="AI119" s="37"/>
      <c r="AJ119" s="14"/>
      <c r="AK119" s="28"/>
      <c r="AL119" s="28"/>
      <c r="AM119" s="33"/>
      <c r="AN119" s="11"/>
      <c r="AO119" s="67"/>
      <c r="AP119" s="68"/>
      <c r="AQ119" s="68"/>
      <c r="AR119" s="68"/>
      <c r="AS119" s="14"/>
      <c r="AT119" s="28"/>
      <c r="AU119" s="11"/>
      <c r="AV119" s="11"/>
      <c r="AW119" s="16"/>
      <c r="AX119" s="16"/>
      <c r="AY119" s="16"/>
      <c r="AZ119" s="16"/>
      <c r="BA119" s="16"/>
      <c r="BB119" s="16"/>
      <c r="BC119" s="16"/>
      <c r="BD119" s="16"/>
      <c r="BE119" s="14"/>
      <c r="BF119" s="11"/>
      <c r="BG119" s="11"/>
    </row>
    <row r="120" spans="1:59" ht="30" customHeight="1" x14ac:dyDescent="0.8">
      <c r="A120" s="35" t="s">
        <v>238</v>
      </c>
      <c r="B120" s="52"/>
      <c r="C120" s="96" t="s">
        <v>965</v>
      </c>
      <c r="D120" s="97"/>
      <c r="E120" s="105" t="s">
        <v>164</v>
      </c>
      <c r="F120" s="112">
        <v>1</v>
      </c>
      <c r="G120" s="49"/>
      <c r="H120" s="29"/>
      <c r="I120" s="31">
        <f t="shared" si="10"/>
        <v>0</v>
      </c>
      <c r="J120" s="40"/>
      <c r="K120" s="219">
        <f t="shared" si="11"/>
        <v>0</v>
      </c>
      <c r="L120" s="58"/>
      <c r="M120" s="59">
        <f t="shared" si="12"/>
        <v>0</v>
      </c>
      <c r="N120" s="59"/>
      <c r="O120" s="60">
        <f t="shared" si="13"/>
        <v>0</v>
      </c>
      <c r="P120" s="27"/>
      <c r="Q120" s="29">
        <f t="shared" si="14"/>
        <v>0</v>
      </c>
      <c r="R120" s="29"/>
      <c r="S120" s="31">
        <f t="shared" si="15"/>
        <v>0</v>
      </c>
      <c r="T120" s="27">
        <f t="shared" si="16"/>
        <v>0</v>
      </c>
      <c r="U120" s="29">
        <f t="shared" si="17"/>
        <v>0</v>
      </c>
      <c r="V120" s="217">
        <f t="shared" si="18"/>
        <v>0</v>
      </c>
      <c r="W120" s="15"/>
      <c r="X120" s="61"/>
      <c r="Y120" s="62"/>
      <c r="Z120" s="63"/>
      <c r="AA120" s="64"/>
      <c r="AB120" s="65"/>
      <c r="AC120" s="37"/>
      <c r="AE120" s="12"/>
      <c r="AF120" s="10"/>
      <c r="AG120" s="9"/>
      <c r="AH120" s="34"/>
      <c r="AI120" s="37"/>
      <c r="AJ120" s="14"/>
      <c r="AK120" s="28"/>
      <c r="AL120" s="28"/>
      <c r="AM120" s="33"/>
      <c r="AN120" s="11"/>
      <c r="AO120" s="67"/>
      <c r="AP120" s="68"/>
      <c r="AQ120" s="68"/>
      <c r="AR120" s="68"/>
      <c r="AS120" s="14"/>
      <c r="AT120" s="28"/>
      <c r="AU120" s="11"/>
      <c r="AV120" s="11"/>
      <c r="AW120" s="16"/>
      <c r="AX120" s="16"/>
      <c r="AY120" s="16"/>
      <c r="AZ120" s="16"/>
      <c r="BA120" s="16"/>
      <c r="BB120" s="16"/>
      <c r="BC120" s="16"/>
      <c r="BD120" s="16"/>
      <c r="BE120" s="14"/>
      <c r="BF120" s="11"/>
      <c r="BG120" s="11"/>
    </row>
    <row r="121" spans="1:59" ht="30" customHeight="1" x14ac:dyDescent="0.8">
      <c r="A121" s="35" t="s">
        <v>239</v>
      </c>
      <c r="B121" s="52"/>
      <c r="C121" s="96" t="s">
        <v>1044</v>
      </c>
      <c r="D121" s="97"/>
      <c r="E121" s="105" t="s">
        <v>164</v>
      </c>
      <c r="F121" s="112">
        <v>6</v>
      </c>
      <c r="G121" s="49"/>
      <c r="H121" s="29"/>
      <c r="I121" s="31">
        <f t="shared" si="10"/>
        <v>0</v>
      </c>
      <c r="J121" s="40"/>
      <c r="K121" s="219">
        <f t="shared" si="11"/>
        <v>0</v>
      </c>
      <c r="L121" s="58"/>
      <c r="M121" s="59">
        <f t="shared" si="12"/>
        <v>0</v>
      </c>
      <c r="N121" s="59"/>
      <c r="O121" s="60">
        <f t="shared" si="13"/>
        <v>0</v>
      </c>
      <c r="P121" s="27"/>
      <c r="Q121" s="29">
        <f t="shared" si="14"/>
        <v>0</v>
      </c>
      <c r="R121" s="29"/>
      <c r="S121" s="31">
        <f t="shared" si="15"/>
        <v>0</v>
      </c>
      <c r="T121" s="27">
        <f t="shared" si="16"/>
        <v>0</v>
      </c>
      <c r="U121" s="29">
        <f t="shared" si="17"/>
        <v>0</v>
      </c>
      <c r="V121" s="217">
        <f t="shared" si="18"/>
        <v>0</v>
      </c>
      <c r="W121" s="15"/>
      <c r="X121" s="61"/>
      <c r="Y121" s="62"/>
      <c r="Z121" s="63"/>
      <c r="AA121" s="64"/>
      <c r="AB121" s="65"/>
      <c r="AC121" s="37"/>
      <c r="AE121" s="12"/>
      <c r="AF121" s="10"/>
      <c r="AG121" s="9"/>
      <c r="AH121" s="34"/>
      <c r="AI121" s="37"/>
      <c r="AJ121" s="14"/>
      <c r="AK121" s="28"/>
      <c r="AL121" s="28"/>
      <c r="AM121" s="33"/>
      <c r="AN121" s="11"/>
      <c r="AO121" s="67"/>
      <c r="AP121" s="68"/>
      <c r="AQ121" s="68"/>
      <c r="AR121" s="68"/>
      <c r="AS121" s="14"/>
      <c r="AT121" s="28"/>
      <c r="AU121" s="11"/>
      <c r="AV121" s="11"/>
      <c r="AW121" s="16"/>
      <c r="AX121" s="16"/>
      <c r="AY121" s="16"/>
      <c r="AZ121" s="16"/>
      <c r="BA121" s="16"/>
      <c r="BB121" s="16"/>
      <c r="BC121" s="16"/>
      <c r="BD121" s="16"/>
      <c r="BE121" s="14"/>
      <c r="BF121" s="11"/>
      <c r="BG121" s="11"/>
    </row>
    <row r="122" spans="1:59" ht="30" customHeight="1" x14ac:dyDescent="0.8">
      <c r="A122" s="35" t="s">
        <v>240</v>
      </c>
      <c r="B122" s="52"/>
      <c r="C122" s="96" t="s">
        <v>1045</v>
      </c>
      <c r="D122" s="97"/>
      <c r="E122" s="105" t="s">
        <v>164</v>
      </c>
      <c r="F122" s="112">
        <v>3</v>
      </c>
      <c r="G122" s="49"/>
      <c r="H122" s="29"/>
      <c r="I122" s="31">
        <f t="shared" si="10"/>
        <v>0</v>
      </c>
      <c r="J122" s="40"/>
      <c r="K122" s="219">
        <f t="shared" si="11"/>
        <v>0</v>
      </c>
      <c r="L122" s="58"/>
      <c r="M122" s="59">
        <f t="shared" si="12"/>
        <v>0</v>
      </c>
      <c r="N122" s="59"/>
      <c r="O122" s="60">
        <f t="shared" si="13"/>
        <v>0</v>
      </c>
      <c r="P122" s="27"/>
      <c r="Q122" s="29">
        <f t="shared" si="14"/>
        <v>0</v>
      </c>
      <c r="R122" s="29"/>
      <c r="S122" s="31">
        <f t="shared" si="15"/>
        <v>0</v>
      </c>
      <c r="T122" s="27">
        <f t="shared" si="16"/>
        <v>0</v>
      </c>
      <c r="U122" s="29">
        <f t="shared" si="17"/>
        <v>0</v>
      </c>
      <c r="V122" s="217">
        <f t="shared" si="18"/>
        <v>0</v>
      </c>
      <c r="W122" s="15"/>
      <c r="X122" s="61"/>
      <c r="Y122" s="62"/>
      <c r="Z122" s="63"/>
      <c r="AA122" s="64"/>
      <c r="AB122" s="65"/>
      <c r="AC122" s="37"/>
      <c r="AE122" s="12"/>
      <c r="AF122" s="10"/>
      <c r="AG122" s="9"/>
      <c r="AH122" s="34"/>
      <c r="AI122" s="37"/>
      <c r="AJ122" s="14"/>
      <c r="AK122" s="28"/>
      <c r="AL122" s="28"/>
      <c r="AM122" s="33"/>
      <c r="AN122" s="11"/>
      <c r="AO122" s="67"/>
      <c r="AP122" s="68"/>
      <c r="AQ122" s="68"/>
      <c r="AR122" s="68"/>
      <c r="AS122" s="14"/>
      <c r="AT122" s="28"/>
      <c r="AU122" s="11"/>
      <c r="AV122" s="11"/>
      <c r="AW122" s="16"/>
      <c r="AX122" s="16"/>
      <c r="AY122" s="16"/>
      <c r="AZ122" s="16"/>
      <c r="BA122" s="16"/>
      <c r="BB122" s="16"/>
      <c r="BC122" s="16"/>
      <c r="BD122" s="16"/>
      <c r="BE122" s="14"/>
      <c r="BF122" s="11"/>
      <c r="BG122" s="11"/>
    </row>
    <row r="123" spans="1:59" ht="30" customHeight="1" x14ac:dyDescent="0.8">
      <c r="A123" s="35" t="s">
        <v>241</v>
      </c>
      <c r="B123" s="52"/>
      <c r="C123" s="96" t="s">
        <v>954</v>
      </c>
      <c r="D123" s="97"/>
      <c r="E123" s="105" t="s">
        <v>164</v>
      </c>
      <c r="F123" s="112">
        <v>3</v>
      </c>
      <c r="G123" s="49"/>
      <c r="H123" s="29"/>
      <c r="I123" s="31">
        <f t="shared" si="10"/>
        <v>0</v>
      </c>
      <c r="J123" s="40"/>
      <c r="K123" s="219">
        <f t="shared" si="11"/>
        <v>0</v>
      </c>
      <c r="L123" s="58"/>
      <c r="M123" s="59">
        <f t="shared" si="12"/>
        <v>0</v>
      </c>
      <c r="N123" s="59"/>
      <c r="O123" s="60">
        <f t="shared" si="13"/>
        <v>0</v>
      </c>
      <c r="P123" s="27"/>
      <c r="Q123" s="29">
        <f t="shared" si="14"/>
        <v>0</v>
      </c>
      <c r="R123" s="29"/>
      <c r="S123" s="31">
        <f t="shared" si="15"/>
        <v>0</v>
      </c>
      <c r="T123" s="27">
        <f t="shared" si="16"/>
        <v>0</v>
      </c>
      <c r="U123" s="29">
        <f t="shared" si="17"/>
        <v>0</v>
      </c>
      <c r="V123" s="217">
        <f t="shared" si="18"/>
        <v>0</v>
      </c>
      <c r="W123" s="15"/>
      <c r="X123" s="61"/>
      <c r="Y123" s="62"/>
      <c r="Z123" s="63"/>
      <c r="AA123" s="64"/>
      <c r="AB123" s="65"/>
      <c r="AC123" s="37"/>
      <c r="AE123" s="12"/>
      <c r="AF123" s="10"/>
      <c r="AG123" s="9"/>
      <c r="AH123" s="34"/>
      <c r="AI123" s="37"/>
      <c r="AJ123" s="14"/>
      <c r="AK123" s="28"/>
      <c r="AL123" s="28"/>
      <c r="AM123" s="33"/>
      <c r="AN123" s="11"/>
      <c r="AO123" s="67"/>
      <c r="AP123" s="68"/>
      <c r="AQ123" s="68"/>
      <c r="AR123" s="68"/>
      <c r="AS123" s="14"/>
      <c r="AT123" s="28"/>
      <c r="AU123" s="11"/>
      <c r="AV123" s="11"/>
      <c r="AW123" s="16"/>
      <c r="AX123" s="16"/>
      <c r="AY123" s="16"/>
      <c r="AZ123" s="16"/>
      <c r="BA123" s="16"/>
      <c r="BB123" s="16"/>
      <c r="BC123" s="16"/>
      <c r="BD123" s="16"/>
      <c r="BE123" s="14"/>
      <c r="BF123" s="11"/>
      <c r="BG123" s="11"/>
    </row>
    <row r="124" spans="1:59" ht="30" customHeight="1" x14ac:dyDescent="0.8">
      <c r="A124" s="35" t="s">
        <v>242</v>
      </c>
      <c r="B124" s="52"/>
      <c r="C124" s="96" t="s">
        <v>1046</v>
      </c>
      <c r="D124" s="97"/>
      <c r="E124" s="105" t="s">
        <v>164</v>
      </c>
      <c r="F124" s="112">
        <v>3</v>
      </c>
      <c r="G124" s="49"/>
      <c r="H124" s="29"/>
      <c r="I124" s="31">
        <f t="shared" si="10"/>
        <v>0</v>
      </c>
      <c r="J124" s="40"/>
      <c r="K124" s="219">
        <f t="shared" si="11"/>
        <v>0</v>
      </c>
      <c r="L124" s="58"/>
      <c r="M124" s="59">
        <f t="shared" si="12"/>
        <v>0</v>
      </c>
      <c r="N124" s="59"/>
      <c r="O124" s="60">
        <f t="shared" si="13"/>
        <v>0</v>
      </c>
      <c r="P124" s="27"/>
      <c r="Q124" s="29">
        <f t="shared" si="14"/>
        <v>0</v>
      </c>
      <c r="R124" s="29"/>
      <c r="S124" s="31">
        <f t="shared" si="15"/>
        <v>0</v>
      </c>
      <c r="T124" s="27">
        <f t="shared" si="16"/>
        <v>0</v>
      </c>
      <c r="U124" s="29">
        <f t="shared" si="17"/>
        <v>0</v>
      </c>
      <c r="V124" s="217">
        <f t="shared" si="18"/>
        <v>0</v>
      </c>
      <c r="W124" s="15"/>
      <c r="X124" s="61"/>
      <c r="Y124" s="62"/>
      <c r="Z124" s="63"/>
      <c r="AA124" s="64"/>
      <c r="AB124" s="65"/>
      <c r="AC124" s="37"/>
      <c r="AE124" s="12"/>
      <c r="AF124" s="10"/>
      <c r="AG124" s="9"/>
      <c r="AH124" s="34"/>
      <c r="AI124" s="37"/>
      <c r="AJ124" s="14"/>
      <c r="AK124" s="28"/>
      <c r="AL124" s="28"/>
      <c r="AM124" s="33"/>
      <c r="AN124" s="11"/>
      <c r="AO124" s="67"/>
      <c r="AP124" s="68"/>
      <c r="AQ124" s="68"/>
      <c r="AR124" s="68"/>
      <c r="AS124" s="14"/>
      <c r="AT124" s="28"/>
      <c r="AU124" s="11"/>
      <c r="AV124" s="11"/>
      <c r="AW124" s="16"/>
      <c r="AX124" s="16"/>
      <c r="AY124" s="16"/>
      <c r="AZ124" s="16"/>
      <c r="BA124" s="16"/>
      <c r="BB124" s="16"/>
      <c r="BC124" s="16"/>
      <c r="BD124" s="16"/>
      <c r="BE124" s="14"/>
      <c r="BF124" s="11"/>
      <c r="BG124" s="11"/>
    </row>
    <row r="125" spans="1:59" ht="30" customHeight="1" x14ac:dyDescent="0.8">
      <c r="A125" s="35" t="s">
        <v>243</v>
      </c>
      <c r="B125" s="52"/>
      <c r="C125" s="96" t="s">
        <v>259</v>
      </c>
      <c r="D125" s="97"/>
      <c r="E125" s="105" t="s">
        <v>164</v>
      </c>
      <c r="F125" s="112">
        <v>1</v>
      </c>
      <c r="G125" s="49"/>
      <c r="H125" s="29"/>
      <c r="I125" s="31">
        <f t="shared" si="10"/>
        <v>0</v>
      </c>
      <c r="J125" s="40"/>
      <c r="K125" s="219">
        <f t="shared" si="11"/>
        <v>0</v>
      </c>
      <c r="L125" s="58"/>
      <c r="M125" s="59">
        <f t="shared" si="12"/>
        <v>0</v>
      </c>
      <c r="N125" s="59"/>
      <c r="O125" s="60">
        <f t="shared" si="13"/>
        <v>0</v>
      </c>
      <c r="P125" s="27"/>
      <c r="Q125" s="29">
        <f t="shared" si="14"/>
        <v>0</v>
      </c>
      <c r="R125" s="29"/>
      <c r="S125" s="31">
        <f t="shared" si="15"/>
        <v>0</v>
      </c>
      <c r="T125" s="27">
        <f t="shared" si="16"/>
        <v>0</v>
      </c>
      <c r="U125" s="29">
        <f t="shared" si="17"/>
        <v>0</v>
      </c>
      <c r="V125" s="217">
        <f t="shared" si="18"/>
        <v>0</v>
      </c>
      <c r="W125" s="15"/>
      <c r="X125" s="61"/>
      <c r="Y125" s="62"/>
      <c r="Z125" s="63"/>
      <c r="AA125" s="64"/>
      <c r="AB125" s="65"/>
      <c r="AC125" s="37"/>
      <c r="AE125" s="12"/>
      <c r="AF125" s="10"/>
      <c r="AG125" s="9"/>
      <c r="AH125" s="34"/>
      <c r="AI125" s="37"/>
      <c r="AJ125" s="14"/>
      <c r="AK125" s="28"/>
      <c r="AL125" s="28"/>
      <c r="AM125" s="33"/>
      <c r="AN125" s="11"/>
      <c r="AO125" s="67"/>
      <c r="AP125" s="68"/>
      <c r="AQ125" s="68"/>
      <c r="AR125" s="68"/>
      <c r="AS125" s="14"/>
      <c r="AT125" s="28"/>
      <c r="AU125" s="11"/>
      <c r="AV125" s="11"/>
      <c r="AW125" s="16"/>
      <c r="AX125" s="16"/>
      <c r="AY125" s="16"/>
      <c r="AZ125" s="16"/>
      <c r="BA125" s="16"/>
      <c r="BB125" s="16"/>
      <c r="BC125" s="16"/>
      <c r="BD125" s="16"/>
      <c r="BE125" s="14"/>
      <c r="BF125" s="11"/>
      <c r="BG125" s="11"/>
    </row>
    <row r="126" spans="1:59" ht="30" customHeight="1" x14ac:dyDescent="0.8">
      <c r="A126" s="35" t="s">
        <v>244</v>
      </c>
      <c r="B126" s="52"/>
      <c r="C126" s="96" t="s">
        <v>488</v>
      </c>
      <c r="D126" s="97"/>
      <c r="E126" s="105" t="s">
        <v>164</v>
      </c>
      <c r="F126" s="112">
        <v>1</v>
      </c>
      <c r="G126" s="49"/>
      <c r="H126" s="29"/>
      <c r="I126" s="31">
        <f t="shared" si="10"/>
        <v>0</v>
      </c>
      <c r="J126" s="40"/>
      <c r="K126" s="219">
        <f t="shared" si="11"/>
        <v>0</v>
      </c>
      <c r="L126" s="58"/>
      <c r="M126" s="59">
        <f t="shared" si="12"/>
        <v>0</v>
      </c>
      <c r="N126" s="59"/>
      <c r="O126" s="60">
        <f t="shared" si="13"/>
        <v>0</v>
      </c>
      <c r="P126" s="27"/>
      <c r="Q126" s="29">
        <f t="shared" si="14"/>
        <v>0</v>
      </c>
      <c r="R126" s="29"/>
      <c r="S126" s="31">
        <f t="shared" si="15"/>
        <v>0</v>
      </c>
      <c r="T126" s="27">
        <f t="shared" si="16"/>
        <v>0</v>
      </c>
      <c r="U126" s="29">
        <f t="shared" si="17"/>
        <v>0</v>
      </c>
      <c r="V126" s="217">
        <f t="shared" si="18"/>
        <v>0</v>
      </c>
      <c r="W126" s="15"/>
      <c r="X126" s="61"/>
      <c r="Y126" s="62"/>
      <c r="Z126" s="63"/>
      <c r="AA126" s="64"/>
      <c r="AB126" s="65"/>
      <c r="AC126" s="37"/>
      <c r="AE126" s="12"/>
      <c r="AF126" s="10"/>
      <c r="AG126" s="9"/>
      <c r="AH126" s="34"/>
      <c r="AI126" s="37"/>
      <c r="AJ126" s="14"/>
      <c r="AK126" s="28"/>
      <c r="AL126" s="28"/>
      <c r="AM126" s="33"/>
      <c r="AN126" s="11"/>
      <c r="AO126" s="67"/>
      <c r="AP126" s="68"/>
      <c r="AQ126" s="68"/>
      <c r="AR126" s="68"/>
      <c r="AS126" s="14"/>
      <c r="AT126" s="28"/>
      <c r="AU126" s="11"/>
      <c r="AV126" s="11"/>
      <c r="AW126" s="16"/>
      <c r="AX126" s="16"/>
      <c r="AY126" s="16"/>
      <c r="AZ126" s="16"/>
      <c r="BA126" s="16"/>
      <c r="BB126" s="16"/>
      <c r="BC126" s="16"/>
      <c r="BD126" s="16"/>
      <c r="BE126" s="14"/>
      <c r="BF126" s="11"/>
      <c r="BG126" s="11"/>
    </row>
    <row r="127" spans="1:59" ht="30" customHeight="1" x14ac:dyDescent="0.8">
      <c r="A127" s="35" t="s">
        <v>245</v>
      </c>
      <c r="B127" s="52"/>
      <c r="C127" s="96" t="s">
        <v>614</v>
      </c>
      <c r="D127" s="97"/>
      <c r="E127" s="105" t="s">
        <v>164</v>
      </c>
      <c r="F127" s="112">
        <v>1</v>
      </c>
      <c r="G127" s="49"/>
      <c r="H127" s="29"/>
      <c r="I127" s="31">
        <f t="shared" si="10"/>
        <v>0</v>
      </c>
      <c r="J127" s="40"/>
      <c r="K127" s="219">
        <f t="shared" si="11"/>
        <v>0</v>
      </c>
      <c r="L127" s="58"/>
      <c r="M127" s="59">
        <f t="shared" si="12"/>
        <v>0</v>
      </c>
      <c r="N127" s="59"/>
      <c r="O127" s="60">
        <f t="shared" si="13"/>
        <v>0</v>
      </c>
      <c r="P127" s="27"/>
      <c r="Q127" s="29">
        <f t="shared" si="14"/>
        <v>0</v>
      </c>
      <c r="R127" s="29"/>
      <c r="S127" s="31">
        <f t="shared" si="15"/>
        <v>0</v>
      </c>
      <c r="T127" s="27">
        <f t="shared" si="16"/>
        <v>0</v>
      </c>
      <c r="U127" s="29">
        <f t="shared" si="17"/>
        <v>0</v>
      </c>
      <c r="V127" s="217">
        <f t="shared" si="18"/>
        <v>0</v>
      </c>
      <c r="W127" s="15"/>
      <c r="X127" s="61"/>
      <c r="Y127" s="62"/>
      <c r="Z127" s="63"/>
      <c r="AA127" s="64"/>
      <c r="AB127" s="65"/>
      <c r="AC127" s="37"/>
      <c r="AE127" s="12"/>
      <c r="AF127" s="10"/>
      <c r="AG127" s="9"/>
      <c r="AH127" s="34"/>
      <c r="AI127" s="37"/>
      <c r="AJ127" s="14"/>
      <c r="AK127" s="28"/>
      <c r="AL127" s="28"/>
      <c r="AM127" s="33"/>
      <c r="AN127" s="11"/>
      <c r="AO127" s="67"/>
      <c r="AP127" s="68"/>
      <c r="AQ127" s="68"/>
      <c r="AR127" s="68"/>
      <c r="AS127" s="14"/>
      <c r="AT127" s="28"/>
      <c r="AU127" s="11"/>
      <c r="AV127" s="11"/>
      <c r="AW127" s="16"/>
      <c r="AX127" s="16"/>
      <c r="AY127" s="16"/>
      <c r="AZ127" s="16"/>
      <c r="BA127" s="16"/>
      <c r="BB127" s="16"/>
      <c r="BC127" s="16"/>
      <c r="BD127" s="16"/>
      <c r="BE127" s="14"/>
      <c r="BF127" s="11"/>
      <c r="BG127" s="11"/>
    </row>
    <row r="128" spans="1:59" ht="30" customHeight="1" x14ac:dyDescent="0.8">
      <c r="A128" s="35" t="s">
        <v>246</v>
      </c>
      <c r="B128" s="52"/>
      <c r="C128" s="96" t="s">
        <v>613</v>
      </c>
      <c r="D128" s="97"/>
      <c r="E128" s="105" t="s">
        <v>164</v>
      </c>
      <c r="F128" s="112">
        <v>1</v>
      </c>
      <c r="G128" s="49"/>
      <c r="H128" s="29"/>
      <c r="I128" s="31">
        <f t="shared" si="10"/>
        <v>0</v>
      </c>
      <c r="J128" s="40"/>
      <c r="K128" s="219">
        <f t="shared" si="11"/>
        <v>0</v>
      </c>
      <c r="L128" s="58"/>
      <c r="M128" s="59">
        <f t="shared" si="12"/>
        <v>0</v>
      </c>
      <c r="N128" s="59"/>
      <c r="O128" s="60">
        <f t="shared" si="13"/>
        <v>0</v>
      </c>
      <c r="P128" s="27"/>
      <c r="Q128" s="29">
        <f t="shared" si="14"/>
        <v>0</v>
      </c>
      <c r="R128" s="29"/>
      <c r="S128" s="31">
        <f t="shared" si="15"/>
        <v>0</v>
      </c>
      <c r="T128" s="27">
        <f t="shared" si="16"/>
        <v>0</v>
      </c>
      <c r="U128" s="29">
        <f t="shared" si="17"/>
        <v>0</v>
      </c>
      <c r="V128" s="217">
        <f t="shared" si="18"/>
        <v>0</v>
      </c>
      <c r="W128" s="15"/>
      <c r="X128" s="61"/>
      <c r="Y128" s="62"/>
      <c r="Z128" s="63"/>
      <c r="AA128" s="64"/>
      <c r="AB128" s="65"/>
      <c r="AC128" s="37"/>
      <c r="AE128" s="12"/>
      <c r="AF128" s="10"/>
      <c r="AG128" s="9"/>
      <c r="AH128" s="34"/>
      <c r="AI128" s="37"/>
      <c r="AJ128" s="14"/>
      <c r="AK128" s="28"/>
      <c r="AL128" s="28"/>
      <c r="AM128" s="33"/>
      <c r="AN128" s="11"/>
      <c r="AO128" s="67"/>
      <c r="AP128" s="68"/>
      <c r="AQ128" s="68"/>
      <c r="AR128" s="68"/>
      <c r="AS128" s="14"/>
      <c r="AT128" s="28"/>
      <c r="AU128" s="11"/>
      <c r="AV128" s="11"/>
      <c r="AW128" s="16"/>
      <c r="AX128" s="16"/>
      <c r="AY128" s="16"/>
      <c r="AZ128" s="16"/>
      <c r="BA128" s="16"/>
      <c r="BB128" s="16"/>
      <c r="BC128" s="16"/>
      <c r="BD128" s="16"/>
      <c r="BE128" s="14"/>
      <c r="BF128" s="11"/>
      <c r="BG128" s="11"/>
    </row>
    <row r="129" spans="1:59" ht="30" customHeight="1" x14ac:dyDescent="0.8">
      <c r="A129" s="35" t="s">
        <v>247</v>
      </c>
      <c r="B129" s="52"/>
      <c r="C129" s="96" t="s">
        <v>1047</v>
      </c>
      <c r="D129" s="97"/>
      <c r="E129" s="105" t="s">
        <v>886</v>
      </c>
      <c r="F129" s="112">
        <v>1</v>
      </c>
      <c r="G129" s="49"/>
      <c r="H129" s="29"/>
      <c r="I129" s="31">
        <f t="shared" si="10"/>
        <v>0</v>
      </c>
      <c r="J129" s="40"/>
      <c r="K129" s="219">
        <f t="shared" si="11"/>
        <v>0</v>
      </c>
      <c r="L129" s="58"/>
      <c r="M129" s="59">
        <f t="shared" si="12"/>
        <v>0</v>
      </c>
      <c r="N129" s="59"/>
      <c r="O129" s="60">
        <f t="shared" si="13"/>
        <v>0</v>
      </c>
      <c r="P129" s="27"/>
      <c r="Q129" s="29">
        <f t="shared" si="14"/>
        <v>0</v>
      </c>
      <c r="R129" s="29"/>
      <c r="S129" s="31">
        <f t="shared" si="15"/>
        <v>0</v>
      </c>
      <c r="T129" s="27">
        <f t="shared" si="16"/>
        <v>0</v>
      </c>
      <c r="U129" s="29">
        <f t="shared" si="17"/>
        <v>0</v>
      </c>
      <c r="V129" s="217">
        <f t="shared" si="18"/>
        <v>0</v>
      </c>
      <c r="W129" s="15"/>
      <c r="X129" s="61"/>
      <c r="Y129" s="62"/>
      <c r="Z129" s="63"/>
      <c r="AA129" s="64"/>
      <c r="AB129" s="65"/>
      <c r="AC129" s="37"/>
      <c r="AE129" s="12"/>
      <c r="AF129" s="10"/>
      <c r="AG129" s="9"/>
      <c r="AH129" s="34"/>
      <c r="AI129" s="37"/>
      <c r="AJ129" s="14"/>
      <c r="AK129" s="28"/>
      <c r="AL129" s="28"/>
      <c r="AM129" s="33"/>
      <c r="AN129" s="11"/>
      <c r="AO129" s="67"/>
      <c r="AP129" s="68"/>
      <c r="AQ129" s="68"/>
      <c r="AR129" s="68"/>
      <c r="AS129" s="14"/>
      <c r="AT129" s="28"/>
      <c r="AU129" s="11"/>
      <c r="AV129" s="11"/>
      <c r="AW129" s="16"/>
      <c r="AX129" s="16"/>
      <c r="AY129" s="16"/>
      <c r="AZ129" s="16"/>
      <c r="BA129" s="16"/>
      <c r="BB129" s="16"/>
      <c r="BC129" s="16"/>
      <c r="BD129" s="16"/>
      <c r="BE129" s="14"/>
      <c r="BF129" s="11"/>
      <c r="BG129" s="11"/>
    </row>
    <row r="130" spans="1:59" ht="30" customHeight="1" x14ac:dyDescent="0.8">
      <c r="A130" s="35" t="s">
        <v>577</v>
      </c>
      <c r="B130" s="52"/>
      <c r="C130" s="96" t="s">
        <v>188</v>
      </c>
      <c r="D130" s="97"/>
      <c r="E130" s="105" t="s">
        <v>886</v>
      </c>
      <c r="F130" s="112">
        <v>1</v>
      </c>
      <c r="G130" s="49"/>
      <c r="H130" s="29"/>
      <c r="I130" s="31">
        <f t="shared" si="10"/>
        <v>0</v>
      </c>
      <c r="J130" s="40"/>
      <c r="K130" s="219">
        <f t="shared" si="11"/>
        <v>0</v>
      </c>
      <c r="L130" s="58"/>
      <c r="M130" s="59">
        <f t="shared" si="12"/>
        <v>0</v>
      </c>
      <c r="N130" s="59"/>
      <c r="O130" s="60">
        <f t="shared" si="13"/>
        <v>0</v>
      </c>
      <c r="P130" s="27"/>
      <c r="Q130" s="29">
        <f t="shared" si="14"/>
        <v>0</v>
      </c>
      <c r="R130" s="29"/>
      <c r="S130" s="31">
        <f t="shared" si="15"/>
        <v>0</v>
      </c>
      <c r="T130" s="27">
        <f t="shared" si="16"/>
        <v>0</v>
      </c>
      <c r="U130" s="29">
        <f t="shared" si="17"/>
        <v>0</v>
      </c>
      <c r="V130" s="217">
        <f t="shared" si="18"/>
        <v>0</v>
      </c>
      <c r="W130" s="15"/>
      <c r="X130" s="61"/>
      <c r="Y130" s="62"/>
      <c r="Z130" s="63"/>
      <c r="AA130" s="64"/>
      <c r="AB130" s="65"/>
      <c r="AC130" s="37"/>
      <c r="AE130" s="12"/>
      <c r="AF130" s="10"/>
      <c r="AG130" s="9"/>
      <c r="AH130" s="34"/>
      <c r="AI130" s="37"/>
      <c r="AJ130" s="14"/>
      <c r="AK130" s="28"/>
      <c r="AL130" s="28"/>
      <c r="AM130" s="33"/>
      <c r="AN130" s="11"/>
      <c r="AO130" s="67"/>
      <c r="AP130" s="68"/>
      <c r="AQ130" s="68"/>
      <c r="AR130" s="68"/>
      <c r="AS130" s="14"/>
      <c r="AT130" s="28"/>
      <c r="AU130" s="11"/>
      <c r="AV130" s="11"/>
      <c r="AW130" s="16"/>
      <c r="AX130" s="16"/>
      <c r="AY130" s="16"/>
      <c r="AZ130" s="16"/>
      <c r="BA130" s="16"/>
      <c r="BB130" s="16"/>
      <c r="BC130" s="16"/>
      <c r="BD130" s="16"/>
      <c r="BE130" s="14"/>
      <c r="BF130" s="11"/>
      <c r="BG130" s="11"/>
    </row>
    <row r="131" spans="1:59" ht="30" customHeight="1" x14ac:dyDescent="0.8">
      <c r="A131" s="35" t="s">
        <v>578</v>
      </c>
      <c r="B131" s="52"/>
      <c r="C131" s="96" t="s">
        <v>191</v>
      </c>
      <c r="D131" s="97"/>
      <c r="E131" s="105" t="s">
        <v>886</v>
      </c>
      <c r="F131" s="112">
        <v>1</v>
      </c>
      <c r="G131" s="49"/>
      <c r="H131" s="29"/>
      <c r="I131" s="31">
        <f t="shared" si="10"/>
        <v>0</v>
      </c>
      <c r="J131" s="40"/>
      <c r="K131" s="219">
        <f t="shared" si="11"/>
        <v>0</v>
      </c>
      <c r="L131" s="58"/>
      <c r="M131" s="59">
        <f t="shared" si="12"/>
        <v>0</v>
      </c>
      <c r="N131" s="59"/>
      <c r="O131" s="60">
        <f t="shared" si="13"/>
        <v>0</v>
      </c>
      <c r="P131" s="27"/>
      <c r="Q131" s="29">
        <f t="shared" si="14"/>
        <v>0</v>
      </c>
      <c r="R131" s="29"/>
      <c r="S131" s="31">
        <f t="shared" si="15"/>
        <v>0</v>
      </c>
      <c r="T131" s="27">
        <f t="shared" si="16"/>
        <v>0</v>
      </c>
      <c r="U131" s="29">
        <f t="shared" si="17"/>
        <v>0</v>
      </c>
      <c r="V131" s="217">
        <f t="shared" si="18"/>
        <v>0</v>
      </c>
      <c r="W131" s="15"/>
      <c r="X131" s="61"/>
      <c r="Y131" s="62"/>
      <c r="Z131" s="63"/>
      <c r="AA131" s="64"/>
      <c r="AB131" s="65"/>
      <c r="AC131" s="37"/>
      <c r="AE131" s="12"/>
      <c r="AF131" s="10"/>
      <c r="AG131" s="9"/>
      <c r="AH131" s="34"/>
      <c r="AI131" s="37"/>
      <c r="AJ131" s="14"/>
      <c r="AK131" s="28"/>
      <c r="AL131" s="28"/>
      <c r="AM131" s="33"/>
      <c r="AN131" s="11"/>
      <c r="AO131" s="67"/>
      <c r="AP131" s="68"/>
      <c r="AQ131" s="68"/>
      <c r="AR131" s="68"/>
      <c r="AS131" s="14"/>
      <c r="AT131" s="28"/>
      <c r="AU131" s="11"/>
      <c r="AV131" s="11"/>
      <c r="AW131" s="16"/>
      <c r="AX131" s="16"/>
      <c r="AY131" s="16"/>
      <c r="AZ131" s="16"/>
      <c r="BA131" s="16"/>
      <c r="BB131" s="16"/>
      <c r="BC131" s="16"/>
      <c r="BD131" s="16"/>
      <c r="BE131" s="14"/>
      <c r="BF131" s="11"/>
      <c r="BG131" s="11"/>
    </row>
    <row r="132" spans="1:59" ht="30" customHeight="1" x14ac:dyDescent="0.8">
      <c r="A132" s="35" t="s">
        <v>579</v>
      </c>
      <c r="B132" s="52"/>
      <c r="C132" s="96" t="s">
        <v>194</v>
      </c>
      <c r="D132" s="97"/>
      <c r="E132" s="105" t="s">
        <v>886</v>
      </c>
      <c r="F132" s="112">
        <v>1</v>
      </c>
      <c r="G132" s="49"/>
      <c r="H132" s="29"/>
      <c r="I132" s="31">
        <f t="shared" ref="I132:I193" si="19">F132*H132</f>
        <v>0</v>
      </c>
      <c r="J132" s="40"/>
      <c r="K132" s="219">
        <f t="shared" si="11"/>
        <v>0</v>
      </c>
      <c r="L132" s="58"/>
      <c r="M132" s="59">
        <f t="shared" si="12"/>
        <v>0</v>
      </c>
      <c r="N132" s="59"/>
      <c r="O132" s="60">
        <f t="shared" si="13"/>
        <v>0</v>
      </c>
      <c r="P132" s="27"/>
      <c r="Q132" s="29">
        <f t="shared" si="14"/>
        <v>0</v>
      </c>
      <c r="R132" s="29"/>
      <c r="S132" s="31">
        <f t="shared" si="15"/>
        <v>0</v>
      </c>
      <c r="T132" s="27">
        <f t="shared" si="16"/>
        <v>0</v>
      </c>
      <c r="U132" s="29">
        <f t="shared" si="17"/>
        <v>0</v>
      </c>
      <c r="V132" s="217">
        <f t="shared" si="18"/>
        <v>0</v>
      </c>
      <c r="W132" s="15"/>
      <c r="X132" s="61"/>
      <c r="Y132" s="62"/>
      <c r="Z132" s="63"/>
      <c r="AA132" s="64"/>
      <c r="AB132" s="65"/>
      <c r="AC132" s="37"/>
      <c r="AE132" s="12"/>
      <c r="AF132" s="10"/>
      <c r="AG132" s="9"/>
      <c r="AH132" s="34"/>
      <c r="AI132" s="37"/>
      <c r="AJ132" s="14"/>
      <c r="AK132" s="28"/>
      <c r="AL132" s="28"/>
      <c r="AM132" s="33"/>
      <c r="AN132" s="11"/>
      <c r="AO132" s="67"/>
      <c r="AP132" s="68"/>
      <c r="AQ132" s="68"/>
      <c r="AR132" s="68"/>
      <c r="AS132" s="14"/>
      <c r="AT132" s="28"/>
      <c r="AU132" s="11"/>
      <c r="AV132" s="11"/>
      <c r="AW132" s="16"/>
      <c r="AX132" s="16"/>
      <c r="AY132" s="16"/>
      <c r="AZ132" s="16"/>
      <c r="BA132" s="16"/>
      <c r="BB132" s="16"/>
      <c r="BC132" s="16"/>
      <c r="BD132" s="16"/>
      <c r="BE132" s="14"/>
      <c r="BF132" s="11"/>
      <c r="BG132" s="11"/>
    </row>
    <row r="133" spans="1:59" ht="30" customHeight="1" x14ac:dyDescent="0.8">
      <c r="A133" s="35" t="s">
        <v>580</v>
      </c>
      <c r="B133" s="52"/>
      <c r="C133" s="96" t="s">
        <v>615</v>
      </c>
      <c r="D133" s="97"/>
      <c r="E133" s="105" t="s">
        <v>164</v>
      </c>
      <c r="F133" s="112">
        <v>1</v>
      </c>
      <c r="G133" s="49"/>
      <c r="H133" s="29"/>
      <c r="I133" s="31">
        <f t="shared" si="19"/>
        <v>0</v>
      </c>
      <c r="J133" s="40"/>
      <c r="K133" s="219">
        <f t="shared" si="11"/>
        <v>0</v>
      </c>
      <c r="L133" s="58"/>
      <c r="M133" s="59">
        <f t="shared" si="12"/>
        <v>0</v>
      </c>
      <c r="N133" s="59"/>
      <c r="O133" s="60">
        <f t="shared" si="13"/>
        <v>0</v>
      </c>
      <c r="P133" s="27"/>
      <c r="Q133" s="29">
        <f t="shared" si="14"/>
        <v>0</v>
      </c>
      <c r="R133" s="29"/>
      <c r="S133" s="31">
        <f t="shared" si="15"/>
        <v>0</v>
      </c>
      <c r="T133" s="27">
        <f t="shared" si="16"/>
        <v>0</v>
      </c>
      <c r="U133" s="29">
        <f t="shared" si="17"/>
        <v>0</v>
      </c>
      <c r="V133" s="217">
        <f t="shared" si="18"/>
        <v>0</v>
      </c>
      <c r="W133" s="15"/>
      <c r="X133" s="61"/>
      <c r="Y133" s="62"/>
      <c r="Z133" s="63"/>
      <c r="AA133" s="64"/>
      <c r="AB133" s="65"/>
      <c r="AC133" s="37"/>
      <c r="AE133" s="12"/>
      <c r="AF133" s="10"/>
      <c r="AG133" s="9"/>
      <c r="AH133" s="34"/>
      <c r="AI133" s="37"/>
      <c r="AJ133" s="14"/>
      <c r="AK133" s="28"/>
      <c r="AL133" s="28"/>
      <c r="AM133" s="33"/>
      <c r="AN133" s="11"/>
      <c r="AO133" s="67"/>
      <c r="AP133" s="68"/>
      <c r="AQ133" s="68"/>
      <c r="AR133" s="68"/>
      <c r="AS133" s="14"/>
      <c r="AT133" s="28"/>
      <c r="AU133" s="11"/>
      <c r="AV133" s="11"/>
      <c r="AW133" s="16"/>
      <c r="AX133" s="16"/>
      <c r="AY133" s="16"/>
      <c r="AZ133" s="16"/>
      <c r="BA133" s="16"/>
      <c r="BB133" s="16"/>
      <c r="BC133" s="16"/>
      <c r="BD133" s="16"/>
      <c r="BE133" s="14"/>
      <c r="BF133" s="11"/>
      <c r="BG133" s="11"/>
    </row>
    <row r="134" spans="1:59" ht="30" customHeight="1" x14ac:dyDescent="0.8">
      <c r="A134" s="35" t="s">
        <v>248</v>
      </c>
      <c r="B134" s="52"/>
      <c r="C134" s="274" t="s">
        <v>1048</v>
      </c>
      <c r="D134" s="9"/>
      <c r="E134" s="34"/>
      <c r="F134" s="36"/>
      <c r="G134" s="49"/>
      <c r="H134" s="29"/>
      <c r="I134" s="31"/>
      <c r="J134" s="40"/>
      <c r="K134" s="219"/>
      <c r="L134" s="58"/>
      <c r="M134" s="59"/>
      <c r="N134" s="59"/>
      <c r="O134" s="60"/>
      <c r="P134" s="27"/>
      <c r="Q134" s="29"/>
      <c r="R134" s="29"/>
      <c r="S134" s="31"/>
      <c r="T134" s="27"/>
      <c r="U134" s="29"/>
      <c r="V134" s="217"/>
      <c r="W134" s="15"/>
      <c r="X134" s="61"/>
      <c r="Y134" s="62"/>
      <c r="Z134" s="63"/>
      <c r="AA134" s="64"/>
      <c r="AB134" s="65"/>
      <c r="AC134" s="37"/>
      <c r="AE134" s="12"/>
      <c r="AF134" s="10"/>
      <c r="AG134" s="9"/>
      <c r="AH134" s="34"/>
      <c r="AI134" s="37"/>
      <c r="AJ134" s="14"/>
      <c r="AK134" s="28"/>
      <c r="AL134" s="28"/>
      <c r="AM134" s="33"/>
      <c r="AN134" s="11"/>
      <c r="AO134" s="67"/>
      <c r="AP134" s="68"/>
      <c r="AQ134" s="68"/>
      <c r="AR134" s="68"/>
      <c r="AS134" s="14"/>
      <c r="AT134" s="28"/>
      <c r="AU134" s="11"/>
      <c r="AV134" s="11"/>
      <c r="AW134" s="16"/>
      <c r="AX134" s="16"/>
      <c r="AY134" s="16"/>
      <c r="AZ134" s="16"/>
      <c r="BA134" s="16"/>
      <c r="BB134" s="16"/>
      <c r="BC134" s="16"/>
      <c r="BD134" s="16"/>
      <c r="BE134" s="14"/>
      <c r="BF134" s="11"/>
      <c r="BG134" s="11"/>
    </row>
    <row r="135" spans="1:59" ht="30" customHeight="1" x14ac:dyDescent="0.8">
      <c r="A135" s="35" t="s">
        <v>250</v>
      </c>
      <c r="B135" s="52"/>
      <c r="C135" s="96" t="s">
        <v>965</v>
      </c>
      <c r="D135" s="97"/>
      <c r="E135" s="105" t="s">
        <v>164</v>
      </c>
      <c r="F135" s="112">
        <v>1</v>
      </c>
      <c r="G135" s="49"/>
      <c r="H135" s="29"/>
      <c r="I135" s="31">
        <f t="shared" si="19"/>
        <v>0</v>
      </c>
      <c r="J135" s="40"/>
      <c r="K135" s="219">
        <f t="shared" si="11"/>
        <v>0</v>
      </c>
      <c r="L135" s="58"/>
      <c r="M135" s="59">
        <f t="shared" si="12"/>
        <v>0</v>
      </c>
      <c r="N135" s="59"/>
      <c r="O135" s="60">
        <f t="shared" si="13"/>
        <v>0</v>
      </c>
      <c r="P135" s="27"/>
      <c r="Q135" s="29">
        <f t="shared" si="14"/>
        <v>0</v>
      </c>
      <c r="R135" s="29"/>
      <c r="S135" s="31">
        <f t="shared" si="15"/>
        <v>0</v>
      </c>
      <c r="T135" s="27">
        <f t="shared" si="16"/>
        <v>0</v>
      </c>
      <c r="U135" s="29">
        <f t="shared" si="17"/>
        <v>0</v>
      </c>
      <c r="V135" s="217">
        <f t="shared" si="18"/>
        <v>0</v>
      </c>
      <c r="W135" s="15"/>
      <c r="X135" s="61"/>
      <c r="Y135" s="62"/>
      <c r="Z135" s="63"/>
      <c r="AA135" s="64"/>
      <c r="AB135" s="65"/>
      <c r="AC135" s="37"/>
      <c r="AE135" s="12"/>
      <c r="AF135" s="10"/>
      <c r="AG135" s="9"/>
      <c r="AH135" s="34"/>
      <c r="AI135" s="37"/>
      <c r="AJ135" s="14"/>
      <c r="AK135" s="28"/>
      <c r="AL135" s="28"/>
      <c r="AM135" s="33"/>
      <c r="AN135" s="11"/>
      <c r="AO135" s="67"/>
      <c r="AP135" s="68"/>
      <c r="AQ135" s="68"/>
      <c r="AR135" s="68"/>
      <c r="AS135" s="14"/>
      <c r="AT135" s="28"/>
      <c r="AU135" s="11"/>
      <c r="AV135" s="11"/>
      <c r="AW135" s="16"/>
      <c r="AX135" s="16"/>
      <c r="AY135" s="16"/>
      <c r="AZ135" s="16"/>
      <c r="BA135" s="16"/>
      <c r="BB135" s="16"/>
      <c r="BC135" s="16"/>
      <c r="BD135" s="16"/>
      <c r="BE135" s="14"/>
      <c r="BF135" s="11"/>
      <c r="BG135" s="11"/>
    </row>
    <row r="136" spans="1:59" ht="30" customHeight="1" x14ac:dyDescent="0.8">
      <c r="A136" s="35" t="s">
        <v>251</v>
      </c>
      <c r="B136" s="52"/>
      <c r="C136" s="96" t="s">
        <v>1044</v>
      </c>
      <c r="D136" s="97"/>
      <c r="E136" s="105" t="s">
        <v>164</v>
      </c>
      <c r="F136" s="112">
        <v>6</v>
      </c>
      <c r="G136" s="49"/>
      <c r="H136" s="29"/>
      <c r="I136" s="31">
        <f t="shared" si="19"/>
        <v>0</v>
      </c>
      <c r="J136" s="40"/>
      <c r="K136" s="219">
        <f t="shared" si="11"/>
        <v>0</v>
      </c>
      <c r="L136" s="58"/>
      <c r="M136" s="59">
        <f t="shared" si="12"/>
        <v>0</v>
      </c>
      <c r="N136" s="59"/>
      <c r="O136" s="60">
        <f t="shared" si="13"/>
        <v>0</v>
      </c>
      <c r="P136" s="27"/>
      <c r="Q136" s="29">
        <f t="shared" si="14"/>
        <v>0</v>
      </c>
      <c r="R136" s="29"/>
      <c r="S136" s="31">
        <f t="shared" si="15"/>
        <v>0</v>
      </c>
      <c r="T136" s="27">
        <f t="shared" si="16"/>
        <v>0</v>
      </c>
      <c r="U136" s="29">
        <f t="shared" si="17"/>
        <v>0</v>
      </c>
      <c r="V136" s="217">
        <f t="shared" si="18"/>
        <v>0</v>
      </c>
      <c r="W136" s="15"/>
      <c r="X136" s="61"/>
      <c r="Y136" s="62"/>
      <c r="Z136" s="63"/>
      <c r="AA136" s="64"/>
      <c r="AB136" s="65"/>
      <c r="AC136" s="37"/>
      <c r="AE136" s="12"/>
      <c r="AF136" s="10"/>
      <c r="AG136" s="9"/>
      <c r="AH136" s="34"/>
      <c r="AI136" s="37"/>
      <c r="AJ136" s="14"/>
      <c r="AK136" s="28"/>
      <c r="AL136" s="28"/>
      <c r="AM136" s="33"/>
      <c r="AN136" s="11"/>
      <c r="AO136" s="67"/>
      <c r="AP136" s="68"/>
      <c r="AQ136" s="68"/>
      <c r="AR136" s="68"/>
      <c r="AS136" s="14"/>
      <c r="AT136" s="28"/>
      <c r="AU136" s="11"/>
      <c r="AV136" s="11"/>
      <c r="AW136" s="16"/>
      <c r="AX136" s="16"/>
      <c r="AY136" s="16"/>
      <c r="AZ136" s="16"/>
      <c r="BA136" s="16"/>
      <c r="BB136" s="16"/>
      <c r="BC136" s="16"/>
      <c r="BD136" s="16"/>
      <c r="BE136" s="14"/>
      <c r="BF136" s="11"/>
      <c r="BG136" s="11"/>
    </row>
    <row r="137" spans="1:59" ht="30" customHeight="1" x14ac:dyDescent="0.8">
      <c r="A137" s="35" t="s">
        <v>252</v>
      </c>
      <c r="B137" s="52"/>
      <c r="C137" s="96" t="s">
        <v>1045</v>
      </c>
      <c r="D137" s="97"/>
      <c r="E137" s="105" t="s">
        <v>164</v>
      </c>
      <c r="F137" s="112">
        <v>3</v>
      </c>
      <c r="G137" s="49"/>
      <c r="H137" s="29"/>
      <c r="I137" s="31">
        <f t="shared" si="19"/>
        <v>0</v>
      </c>
      <c r="J137" s="40"/>
      <c r="K137" s="219">
        <f t="shared" si="11"/>
        <v>0</v>
      </c>
      <c r="L137" s="58"/>
      <c r="M137" s="59">
        <f t="shared" si="12"/>
        <v>0</v>
      </c>
      <c r="N137" s="59"/>
      <c r="O137" s="60">
        <f t="shared" si="13"/>
        <v>0</v>
      </c>
      <c r="P137" s="27"/>
      <c r="Q137" s="29">
        <f t="shared" si="14"/>
        <v>0</v>
      </c>
      <c r="R137" s="29"/>
      <c r="S137" s="31">
        <f t="shared" si="15"/>
        <v>0</v>
      </c>
      <c r="T137" s="27">
        <f t="shared" si="16"/>
        <v>0</v>
      </c>
      <c r="U137" s="29">
        <f t="shared" si="17"/>
        <v>0</v>
      </c>
      <c r="V137" s="217">
        <f t="shared" si="18"/>
        <v>0</v>
      </c>
      <c r="W137" s="15"/>
      <c r="X137" s="61"/>
      <c r="Y137" s="62"/>
      <c r="Z137" s="63"/>
      <c r="AA137" s="64"/>
      <c r="AB137" s="65"/>
      <c r="AC137" s="37"/>
      <c r="AE137" s="12"/>
      <c r="AF137" s="10"/>
      <c r="AG137" s="9"/>
      <c r="AH137" s="34"/>
      <c r="AI137" s="37"/>
      <c r="AJ137" s="14"/>
      <c r="AK137" s="28"/>
      <c r="AL137" s="28"/>
      <c r="AM137" s="33"/>
      <c r="AN137" s="11"/>
      <c r="AO137" s="67"/>
      <c r="AP137" s="68"/>
      <c r="AQ137" s="68"/>
      <c r="AR137" s="68"/>
      <c r="AS137" s="14"/>
      <c r="AT137" s="28"/>
      <c r="AU137" s="11"/>
      <c r="AV137" s="11"/>
      <c r="AW137" s="16"/>
      <c r="AX137" s="16"/>
      <c r="AY137" s="16"/>
      <c r="AZ137" s="16"/>
      <c r="BA137" s="16"/>
      <c r="BB137" s="16"/>
      <c r="BC137" s="16"/>
      <c r="BD137" s="16"/>
      <c r="BE137" s="14"/>
      <c r="BF137" s="11"/>
      <c r="BG137" s="11"/>
    </row>
    <row r="138" spans="1:59" ht="30" customHeight="1" x14ac:dyDescent="0.8">
      <c r="A138" s="35" t="s">
        <v>255</v>
      </c>
      <c r="B138" s="52"/>
      <c r="C138" s="96" t="s">
        <v>954</v>
      </c>
      <c r="D138" s="97"/>
      <c r="E138" s="105" t="s">
        <v>164</v>
      </c>
      <c r="F138" s="112">
        <v>3</v>
      </c>
      <c r="G138" s="49"/>
      <c r="H138" s="29"/>
      <c r="I138" s="31">
        <f t="shared" si="19"/>
        <v>0</v>
      </c>
      <c r="J138" s="40"/>
      <c r="K138" s="219">
        <f t="shared" si="11"/>
        <v>0</v>
      </c>
      <c r="L138" s="58"/>
      <c r="M138" s="59">
        <f t="shared" si="12"/>
        <v>0</v>
      </c>
      <c r="N138" s="59"/>
      <c r="O138" s="60">
        <f t="shared" si="13"/>
        <v>0</v>
      </c>
      <c r="P138" s="27"/>
      <c r="Q138" s="29">
        <f t="shared" si="14"/>
        <v>0</v>
      </c>
      <c r="R138" s="29"/>
      <c r="S138" s="31">
        <f t="shared" si="15"/>
        <v>0</v>
      </c>
      <c r="T138" s="27">
        <f t="shared" si="16"/>
        <v>0</v>
      </c>
      <c r="U138" s="29">
        <f t="shared" si="17"/>
        <v>0</v>
      </c>
      <c r="V138" s="217">
        <f t="shared" si="18"/>
        <v>0</v>
      </c>
      <c r="W138" s="15"/>
      <c r="X138" s="61"/>
      <c r="Y138" s="62"/>
      <c r="Z138" s="63"/>
      <c r="AA138" s="64"/>
      <c r="AB138" s="65"/>
      <c r="AC138" s="37"/>
      <c r="AE138" s="12"/>
      <c r="AF138" s="10"/>
      <c r="AG138" s="9"/>
      <c r="AH138" s="34"/>
      <c r="AI138" s="37"/>
      <c r="AJ138" s="14"/>
      <c r="AK138" s="28"/>
      <c r="AL138" s="28"/>
      <c r="AM138" s="33"/>
      <c r="AN138" s="11"/>
      <c r="AO138" s="67"/>
      <c r="AP138" s="68"/>
      <c r="AQ138" s="68"/>
      <c r="AR138" s="68"/>
      <c r="AS138" s="14"/>
      <c r="AT138" s="28"/>
      <c r="AU138" s="11"/>
      <c r="AV138" s="11"/>
      <c r="AW138" s="16"/>
      <c r="AX138" s="16"/>
      <c r="AY138" s="16"/>
      <c r="AZ138" s="16"/>
      <c r="BA138" s="16"/>
      <c r="BB138" s="16"/>
      <c r="BC138" s="16"/>
      <c r="BD138" s="16"/>
      <c r="BE138" s="14"/>
      <c r="BF138" s="11"/>
      <c r="BG138" s="11"/>
    </row>
    <row r="139" spans="1:59" ht="30" customHeight="1" x14ac:dyDescent="0.8">
      <c r="A139" s="35" t="s">
        <v>258</v>
      </c>
      <c r="B139" s="52"/>
      <c r="C139" s="96" t="s">
        <v>1046</v>
      </c>
      <c r="D139" s="97"/>
      <c r="E139" s="105" t="s">
        <v>164</v>
      </c>
      <c r="F139" s="112">
        <v>3</v>
      </c>
      <c r="G139" s="49"/>
      <c r="H139" s="29"/>
      <c r="I139" s="31">
        <f t="shared" si="19"/>
        <v>0</v>
      </c>
      <c r="J139" s="40"/>
      <c r="K139" s="219">
        <f t="shared" si="11"/>
        <v>0</v>
      </c>
      <c r="L139" s="58"/>
      <c r="M139" s="59">
        <f t="shared" si="12"/>
        <v>0</v>
      </c>
      <c r="N139" s="59"/>
      <c r="O139" s="60">
        <f t="shared" si="13"/>
        <v>0</v>
      </c>
      <c r="P139" s="27"/>
      <c r="Q139" s="29">
        <f t="shared" si="14"/>
        <v>0</v>
      </c>
      <c r="R139" s="29"/>
      <c r="S139" s="31">
        <f t="shared" si="15"/>
        <v>0</v>
      </c>
      <c r="T139" s="27">
        <f t="shared" si="16"/>
        <v>0</v>
      </c>
      <c r="U139" s="29">
        <f t="shared" si="17"/>
        <v>0</v>
      </c>
      <c r="V139" s="217">
        <f t="shared" si="18"/>
        <v>0</v>
      </c>
      <c r="W139" s="15"/>
      <c r="X139" s="61"/>
      <c r="Y139" s="62"/>
      <c r="Z139" s="63"/>
      <c r="AA139" s="64"/>
      <c r="AB139" s="65"/>
      <c r="AC139" s="37"/>
      <c r="AE139" s="12"/>
      <c r="AF139" s="10"/>
      <c r="AG139" s="9"/>
      <c r="AH139" s="34"/>
      <c r="AI139" s="37"/>
      <c r="AJ139" s="14"/>
      <c r="AK139" s="28"/>
      <c r="AL139" s="28"/>
      <c r="AM139" s="33"/>
      <c r="AN139" s="11"/>
      <c r="AO139" s="67"/>
      <c r="AP139" s="68"/>
      <c r="AQ139" s="68"/>
      <c r="AR139" s="68"/>
      <c r="AS139" s="14"/>
      <c r="AT139" s="28"/>
      <c r="AU139" s="11"/>
      <c r="AV139" s="11"/>
      <c r="AW139" s="16"/>
      <c r="AX139" s="16"/>
      <c r="AY139" s="16"/>
      <c r="AZ139" s="16"/>
      <c r="BA139" s="16"/>
      <c r="BB139" s="16"/>
      <c r="BC139" s="16"/>
      <c r="BD139" s="16"/>
      <c r="BE139" s="14"/>
      <c r="BF139" s="11"/>
      <c r="BG139" s="11"/>
    </row>
    <row r="140" spans="1:59" ht="30" customHeight="1" x14ac:dyDescent="0.8">
      <c r="A140" s="35" t="s">
        <v>260</v>
      </c>
      <c r="B140" s="52"/>
      <c r="C140" s="96" t="s">
        <v>259</v>
      </c>
      <c r="D140" s="97"/>
      <c r="E140" s="105" t="s">
        <v>164</v>
      </c>
      <c r="F140" s="112">
        <v>1</v>
      </c>
      <c r="G140" s="49"/>
      <c r="H140" s="29"/>
      <c r="I140" s="31">
        <f t="shared" si="19"/>
        <v>0</v>
      </c>
      <c r="J140" s="40"/>
      <c r="K140" s="219">
        <f t="shared" ref="K140:K203" si="20">F140*J140</f>
        <v>0</v>
      </c>
      <c r="L140" s="58"/>
      <c r="M140" s="59">
        <f t="shared" ref="M140:M203" si="21">F140*L140</f>
        <v>0</v>
      </c>
      <c r="N140" s="59"/>
      <c r="O140" s="60">
        <f t="shared" ref="O140:O203" si="22">F140*N140</f>
        <v>0</v>
      </c>
      <c r="P140" s="27"/>
      <c r="Q140" s="29">
        <f t="shared" ref="Q140:Q203" si="23">F140*P140</f>
        <v>0</v>
      </c>
      <c r="R140" s="29"/>
      <c r="S140" s="31">
        <f t="shared" ref="S140:S203" si="24">F140*R140</f>
        <v>0</v>
      </c>
      <c r="T140" s="27">
        <f t="shared" ref="T140:T203" si="25">I140+M140+Q140</f>
        <v>0</v>
      </c>
      <c r="U140" s="29">
        <f t="shared" ref="U140:U203" si="26">+K140+O140+S140</f>
        <v>0</v>
      </c>
      <c r="V140" s="217">
        <f t="shared" ref="V140:V203" si="27">+T140*652.69+U140</f>
        <v>0</v>
      </c>
      <c r="W140" s="15"/>
      <c r="X140" s="61"/>
      <c r="Y140" s="62"/>
      <c r="Z140" s="63"/>
      <c r="AA140" s="64"/>
      <c r="AB140" s="65"/>
      <c r="AC140" s="37"/>
      <c r="AE140" s="12"/>
      <c r="AF140" s="10"/>
      <c r="AG140" s="9"/>
      <c r="AH140" s="34"/>
      <c r="AI140" s="37"/>
      <c r="AJ140" s="14"/>
      <c r="AK140" s="28"/>
      <c r="AL140" s="28"/>
      <c r="AM140" s="33"/>
      <c r="AN140" s="11"/>
      <c r="AO140" s="67"/>
      <c r="AP140" s="68"/>
      <c r="AQ140" s="68"/>
      <c r="AR140" s="68"/>
      <c r="AS140" s="14"/>
      <c r="AT140" s="28"/>
      <c r="AU140" s="11"/>
      <c r="AV140" s="11"/>
      <c r="AW140" s="16"/>
      <c r="AX140" s="16"/>
      <c r="AY140" s="16"/>
      <c r="AZ140" s="16"/>
      <c r="BA140" s="16"/>
      <c r="BB140" s="16"/>
      <c r="BC140" s="16"/>
      <c r="BD140" s="16"/>
      <c r="BE140" s="14"/>
      <c r="BF140" s="11"/>
      <c r="BG140" s="11"/>
    </row>
    <row r="141" spans="1:59" ht="30" customHeight="1" x14ac:dyDescent="0.8">
      <c r="A141" s="35" t="s">
        <v>261</v>
      </c>
      <c r="B141" s="52"/>
      <c r="C141" s="96" t="s">
        <v>488</v>
      </c>
      <c r="D141" s="97"/>
      <c r="E141" s="105" t="s">
        <v>164</v>
      </c>
      <c r="F141" s="112">
        <v>1</v>
      </c>
      <c r="G141" s="49"/>
      <c r="H141" s="29"/>
      <c r="I141" s="31">
        <f t="shared" si="19"/>
        <v>0</v>
      </c>
      <c r="J141" s="40"/>
      <c r="K141" s="219">
        <f t="shared" si="20"/>
        <v>0</v>
      </c>
      <c r="L141" s="58"/>
      <c r="M141" s="59">
        <f t="shared" si="21"/>
        <v>0</v>
      </c>
      <c r="N141" s="59"/>
      <c r="O141" s="60">
        <f t="shared" si="22"/>
        <v>0</v>
      </c>
      <c r="P141" s="27"/>
      <c r="Q141" s="29">
        <f t="shared" si="23"/>
        <v>0</v>
      </c>
      <c r="R141" s="29"/>
      <c r="S141" s="31">
        <f t="shared" si="24"/>
        <v>0</v>
      </c>
      <c r="T141" s="27">
        <f t="shared" si="25"/>
        <v>0</v>
      </c>
      <c r="U141" s="29">
        <f t="shared" si="26"/>
        <v>0</v>
      </c>
      <c r="V141" s="217">
        <f t="shared" si="27"/>
        <v>0</v>
      </c>
      <c r="W141" s="15"/>
      <c r="X141" s="61"/>
      <c r="Y141" s="62"/>
      <c r="Z141" s="63"/>
      <c r="AA141" s="64"/>
      <c r="AB141" s="65"/>
      <c r="AC141" s="37"/>
      <c r="AE141" s="12"/>
      <c r="AF141" s="10"/>
      <c r="AG141" s="9"/>
      <c r="AH141" s="34"/>
      <c r="AI141" s="37"/>
      <c r="AJ141" s="14"/>
      <c r="AK141" s="28"/>
      <c r="AL141" s="28"/>
      <c r="AM141" s="33"/>
      <c r="AN141" s="11"/>
      <c r="AO141" s="67"/>
      <c r="AP141" s="68"/>
      <c r="AQ141" s="68"/>
      <c r="AR141" s="68"/>
      <c r="AS141" s="14"/>
      <c r="AT141" s="28"/>
      <c r="AU141" s="11"/>
      <c r="AV141" s="11"/>
      <c r="AW141" s="16"/>
      <c r="AX141" s="16"/>
      <c r="AY141" s="16"/>
      <c r="AZ141" s="16"/>
      <c r="BA141" s="16"/>
      <c r="BB141" s="16"/>
      <c r="BC141" s="16"/>
      <c r="BD141" s="16"/>
      <c r="BE141" s="14"/>
      <c r="BF141" s="11"/>
      <c r="BG141" s="11"/>
    </row>
    <row r="142" spans="1:59" ht="30" customHeight="1" x14ac:dyDescent="0.8">
      <c r="A142" s="35" t="s">
        <v>262</v>
      </c>
      <c r="B142" s="52"/>
      <c r="C142" s="96" t="s">
        <v>614</v>
      </c>
      <c r="D142" s="97"/>
      <c r="E142" s="105" t="s">
        <v>164</v>
      </c>
      <c r="F142" s="112">
        <v>1</v>
      </c>
      <c r="G142" s="49"/>
      <c r="H142" s="29"/>
      <c r="I142" s="31">
        <f t="shared" si="19"/>
        <v>0</v>
      </c>
      <c r="J142" s="40"/>
      <c r="K142" s="219">
        <f t="shared" si="20"/>
        <v>0</v>
      </c>
      <c r="L142" s="58"/>
      <c r="M142" s="59">
        <f t="shared" si="21"/>
        <v>0</v>
      </c>
      <c r="N142" s="59"/>
      <c r="O142" s="60">
        <f t="shared" si="22"/>
        <v>0</v>
      </c>
      <c r="P142" s="27"/>
      <c r="Q142" s="29">
        <f t="shared" si="23"/>
        <v>0</v>
      </c>
      <c r="R142" s="29"/>
      <c r="S142" s="31">
        <f t="shared" si="24"/>
        <v>0</v>
      </c>
      <c r="T142" s="27">
        <f t="shared" si="25"/>
        <v>0</v>
      </c>
      <c r="U142" s="29">
        <f t="shared" si="26"/>
        <v>0</v>
      </c>
      <c r="V142" s="217">
        <f t="shared" si="27"/>
        <v>0</v>
      </c>
      <c r="W142" s="15"/>
      <c r="X142" s="61"/>
      <c r="Y142" s="62"/>
      <c r="Z142" s="63"/>
      <c r="AA142" s="64"/>
      <c r="AB142" s="65"/>
      <c r="AC142" s="37"/>
      <c r="AE142" s="12"/>
      <c r="AF142" s="10"/>
      <c r="AG142" s="9"/>
      <c r="AH142" s="34"/>
      <c r="AI142" s="37"/>
      <c r="AJ142" s="14"/>
      <c r="AK142" s="28"/>
      <c r="AL142" s="28"/>
      <c r="AM142" s="33"/>
      <c r="AN142" s="11"/>
      <c r="AO142" s="67"/>
      <c r="AP142" s="68"/>
      <c r="AQ142" s="68"/>
      <c r="AR142" s="68"/>
      <c r="AS142" s="14"/>
      <c r="AT142" s="28"/>
      <c r="AU142" s="11"/>
      <c r="AV142" s="11"/>
      <c r="AW142" s="16"/>
      <c r="AX142" s="16"/>
      <c r="AY142" s="16"/>
      <c r="AZ142" s="16"/>
      <c r="BA142" s="16"/>
      <c r="BB142" s="16"/>
      <c r="BC142" s="16"/>
      <c r="BD142" s="16"/>
      <c r="BE142" s="14"/>
      <c r="BF142" s="11"/>
      <c r="BG142" s="11"/>
    </row>
    <row r="143" spans="1:59" ht="30" customHeight="1" x14ac:dyDescent="0.8">
      <c r="A143" s="35" t="s">
        <v>263</v>
      </c>
      <c r="B143" s="52"/>
      <c r="C143" s="96" t="s">
        <v>613</v>
      </c>
      <c r="D143" s="97"/>
      <c r="E143" s="105" t="s">
        <v>164</v>
      </c>
      <c r="F143" s="112">
        <v>1</v>
      </c>
      <c r="G143" s="49"/>
      <c r="H143" s="29"/>
      <c r="I143" s="31">
        <f t="shared" si="19"/>
        <v>0</v>
      </c>
      <c r="J143" s="40"/>
      <c r="K143" s="219">
        <f t="shared" si="20"/>
        <v>0</v>
      </c>
      <c r="L143" s="58"/>
      <c r="M143" s="59">
        <f t="shared" si="21"/>
        <v>0</v>
      </c>
      <c r="N143" s="59"/>
      <c r="O143" s="60">
        <f t="shared" si="22"/>
        <v>0</v>
      </c>
      <c r="P143" s="27"/>
      <c r="Q143" s="29">
        <f t="shared" si="23"/>
        <v>0</v>
      </c>
      <c r="R143" s="29"/>
      <c r="S143" s="31">
        <f t="shared" si="24"/>
        <v>0</v>
      </c>
      <c r="T143" s="27">
        <f t="shared" si="25"/>
        <v>0</v>
      </c>
      <c r="U143" s="29">
        <f t="shared" si="26"/>
        <v>0</v>
      </c>
      <c r="V143" s="217">
        <f t="shared" si="27"/>
        <v>0</v>
      </c>
      <c r="W143" s="15"/>
      <c r="X143" s="61"/>
      <c r="Y143" s="62"/>
      <c r="Z143" s="63"/>
      <c r="AA143" s="64"/>
      <c r="AB143" s="65"/>
      <c r="AC143" s="37"/>
      <c r="AE143" s="12"/>
      <c r="AF143" s="10"/>
      <c r="AG143" s="9"/>
      <c r="AH143" s="34"/>
      <c r="AI143" s="37"/>
      <c r="AJ143" s="14"/>
      <c r="AK143" s="28"/>
      <c r="AL143" s="28"/>
      <c r="AM143" s="33"/>
      <c r="AN143" s="11"/>
      <c r="AO143" s="67"/>
      <c r="AP143" s="68"/>
      <c r="AQ143" s="68"/>
      <c r="AR143" s="68"/>
      <c r="AS143" s="14"/>
      <c r="AT143" s="28"/>
      <c r="AU143" s="11"/>
      <c r="AV143" s="11"/>
      <c r="AW143" s="16"/>
      <c r="AX143" s="16"/>
      <c r="AY143" s="16"/>
      <c r="AZ143" s="16"/>
      <c r="BA143" s="16"/>
      <c r="BB143" s="16"/>
      <c r="BC143" s="16"/>
      <c r="BD143" s="16"/>
      <c r="BE143" s="14"/>
      <c r="BF143" s="11"/>
      <c r="BG143" s="11"/>
    </row>
    <row r="144" spans="1:59" ht="30" customHeight="1" x14ac:dyDescent="0.8">
      <c r="A144" s="35" t="s">
        <v>264</v>
      </c>
      <c r="B144" s="52"/>
      <c r="C144" s="96" t="s">
        <v>1047</v>
      </c>
      <c r="D144" s="97"/>
      <c r="E144" s="105" t="s">
        <v>886</v>
      </c>
      <c r="F144" s="112">
        <v>1</v>
      </c>
      <c r="G144" s="49"/>
      <c r="H144" s="29"/>
      <c r="I144" s="31">
        <f t="shared" si="19"/>
        <v>0</v>
      </c>
      <c r="J144" s="40"/>
      <c r="K144" s="219">
        <f t="shared" si="20"/>
        <v>0</v>
      </c>
      <c r="L144" s="58"/>
      <c r="M144" s="59">
        <f t="shared" si="21"/>
        <v>0</v>
      </c>
      <c r="N144" s="59"/>
      <c r="O144" s="60">
        <f t="shared" si="22"/>
        <v>0</v>
      </c>
      <c r="P144" s="27"/>
      <c r="Q144" s="29">
        <f t="shared" si="23"/>
        <v>0</v>
      </c>
      <c r="R144" s="29"/>
      <c r="S144" s="31">
        <f t="shared" si="24"/>
        <v>0</v>
      </c>
      <c r="T144" s="27">
        <f t="shared" si="25"/>
        <v>0</v>
      </c>
      <c r="U144" s="29">
        <f t="shared" si="26"/>
        <v>0</v>
      </c>
      <c r="V144" s="217">
        <f t="shared" si="27"/>
        <v>0</v>
      </c>
      <c r="W144" s="15"/>
      <c r="X144" s="61"/>
      <c r="Y144" s="62"/>
      <c r="Z144" s="63"/>
      <c r="AA144" s="64"/>
      <c r="AB144" s="65"/>
      <c r="AC144" s="37"/>
      <c r="AE144" s="12"/>
      <c r="AF144" s="10"/>
      <c r="AG144" s="9"/>
      <c r="AH144" s="34"/>
      <c r="AI144" s="37"/>
      <c r="AJ144" s="14"/>
      <c r="AK144" s="28"/>
      <c r="AL144" s="28"/>
      <c r="AM144" s="33"/>
      <c r="AN144" s="11"/>
      <c r="AO144" s="67"/>
      <c r="AP144" s="68"/>
      <c r="AQ144" s="68"/>
      <c r="AR144" s="68"/>
      <c r="AS144" s="14"/>
      <c r="AT144" s="28"/>
      <c r="AU144" s="11"/>
      <c r="AV144" s="11"/>
      <c r="AW144" s="16"/>
      <c r="AX144" s="16"/>
      <c r="AY144" s="16"/>
      <c r="AZ144" s="16"/>
      <c r="BA144" s="16"/>
      <c r="BB144" s="16"/>
      <c r="BC144" s="16"/>
      <c r="BD144" s="16"/>
      <c r="BE144" s="14"/>
      <c r="BF144" s="11"/>
      <c r="BG144" s="11"/>
    </row>
    <row r="145" spans="1:59" ht="30" customHeight="1" x14ac:dyDescent="0.8">
      <c r="A145" s="35" t="s">
        <v>265</v>
      </c>
      <c r="B145" s="52"/>
      <c r="C145" s="96" t="s">
        <v>188</v>
      </c>
      <c r="D145" s="97"/>
      <c r="E145" s="105" t="s">
        <v>886</v>
      </c>
      <c r="F145" s="112">
        <v>1</v>
      </c>
      <c r="G145" s="49"/>
      <c r="H145" s="29"/>
      <c r="I145" s="31">
        <f t="shared" si="19"/>
        <v>0</v>
      </c>
      <c r="J145" s="40"/>
      <c r="K145" s="219">
        <f t="shared" si="20"/>
        <v>0</v>
      </c>
      <c r="L145" s="58"/>
      <c r="M145" s="59">
        <f t="shared" si="21"/>
        <v>0</v>
      </c>
      <c r="N145" s="59"/>
      <c r="O145" s="60">
        <f t="shared" si="22"/>
        <v>0</v>
      </c>
      <c r="P145" s="27"/>
      <c r="Q145" s="29">
        <f t="shared" si="23"/>
        <v>0</v>
      </c>
      <c r="R145" s="29"/>
      <c r="S145" s="31">
        <f t="shared" si="24"/>
        <v>0</v>
      </c>
      <c r="T145" s="27">
        <f t="shared" si="25"/>
        <v>0</v>
      </c>
      <c r="U145" s="29">
        <f t="shared" si="26"/>
        <v>0</v>
      </c>
      <c r="V145" s="217">
        <f t="shared" si="27"/>
        <v>0</v>
      </c>
      <c r="W145" s="15"/>
      <c r="X145" s="61"/>
      <c r="Y145" s="62"/>
      <c r="Z145" s="63"/>
      <c r="AA145" s="64"/>
      <c r="AB145" s="65"/>
      <c r="AC145" s="37"/>
      <c r="AE145" s="12"/>
      <c r="AF145" s="10"/>
      <c r="AG145" s="9"/>
      <c r="AH145" s="34"/>
      <c r="AI145" s="37"/>
      <c r="AJ145" s="14"/>
      <c r="AK145" s="28"/>
      <c r="AL145" s="28"/>
      <c r="AM145" s="33"/>
      <c r="AN145" s="11"/>
      <c r="AO145" s="67"/>
      <c r="AP145" s="68"/>
      <c r="AQ145" s="68"/>
      <c r="AR145" s="68"/>
      <c r="AS145" s="14"/>
      <c r="AT145" s="28"/>
      <c r="AU145" s="11"/>
      <c r="AV145" s="11"/>
      <c r="AW145" s="16"/>
      <c r="AX145" s="16"/>
      <c r="AY145" s="16"/>
      <c r="AZ145" s="16"/>
      <c r="BA145" s="16"/>
      <c r="BB145" s="16"/>
      <c r="BC145" s="16"/>
      <c r="BD145" s="16"/>
      <c r="BE145" s="14"/>
      <c r="BF145" s="11"/>
      <c r="BG145" s="11"/>
    </row>
    <row r="146" spans="1:59" ht="30" customHeight="1" x14ac:dyDescent="0.8">
      <c r="A146" s="35" t="s">
        <v>581</v>
      </c>
      <c r="B146" s="52"/>
      <c r="C146" s="96" t="s">
        <v>191</v>
      </c>
      <c r="D146" s="97"/>
      <c r="E146" s="105" t="s">
        <v>886</v>
      </c>
      <c r="F146" s="112">
        <v>1</v>
      </c>
      <c r="G146" s="49"/>
      <c r="H146" s="29"/>
      <c r="I146" s="31">
        <f t="shared" si="19"/>
        <v>0</v>
      </c>
      <c r="J146" s="40"/>
      <c r="K146" s="219">
        <f t="shared" si="20"/>
        <v>0</v>
      </c>
      <c r="L146" s="58"/>
      <c r="M146" s="59">
        <f t="shared" si="21"/>
        <v>0</v>
      </c>
      <c r="N146" s="59"/>
      <c r="O146" s="60">
        <f t="shared" si="22"/>
        <v>0</v>
      </c>
      <c r="P146" s="27"/>
      <c r="Q146" s="29">
        <f t="shared" si="23"/>
        <v>0</v>
      </c>
      <c r="R146" s="29"/>
      <c r="S146" s="31">
        <f t="shared" si="24"/>
        <v>0</v>
      </c>
      <c r="T146" s="27">
        <f t="shared" si="25"/>
        <v>0</v>
      </c>
      <c r="U146" s="29">
        <f t="shared" si="26"/>
        <v>0</v>
      </c>
      <c r="V146" s="217">
        <f t="shared" si="27"/>
        <v>0</v>
      </c>
      <c r="W146" s="15"/>
      <c r="X146" s="61"/>
      <c r="Y146" s="62"/>
      <c r="Z146" s="63"/>
      <c r="AA146" s="64"/>
      <c r="AB146" s="65"/>
      <c r="AC146" s="37"/>
      <c r="AE146" s="12"/>
      <c r="AF146" s="10"/>
      <c r="AG146" s="9"/>
      <c r="AH146" s="34"/>
      <c r="AI146" s="37"/>
      <c r="AJ146" s="14"/>
      <c r="AK146" s="28"/>
      <c r="AL146" s="28"/>
      <c r="AM146" s="33"/>
      <c r="AN146" s="11"/>
      <c r="AO146" s="67"/>
      <c r="AP146" s="68"/>
      <c r="AQ146" s="68"/>
      <c r="AR146" s="68"/>
      <c r="AS146" s="14"/>
      <c r="AT146" s="28"/>
      <c r="AU146" s="11"/>
      <c r="AV146" s="11"/>
      <c r="AW146" s="16"/>
      <c r="AX146" s="16"/>
      <c r="AY146" s="16"/>
      <c r="AZ146" s="16"/>
      <c r="BA146" s="16"/>
      <c r="BB146" s="16"/>
      <c r="BC146" s="16"/>
      <c r="BD146" s="16"/>
      <c r="BE146" s="14"/>
      <c r="BF146" s="11"/>
      <c r="BG146" s="11"/>
    </row>
    <row r="147" spans="1:59" ht="30" customHeight="1" x14ac:dyDescent="0.8">
      <c r="A147" s="35" t="s">
        <v>582</v>
      </c>
      <c r="B147" s="52"/>
      <c r="C147" s="96" t="s">
        <v>194</v>
      </c>
      <c r="D147" s="97"/>
      <c r="E147" s="105" t="s">
        <v>886</v>
      </c>
      <c r="F147" s="112">
        <v>1</v>
      </c>
      <c r="G147" s="49"/>
      <c r="H147" s="29"/>
      <c r="I147" s="31">
        <f t="shared" si="19"/>
        <v>0</v>
      </c>
      <c r="J147" s="40"/>
      <c r="K147" s="219">
        <f t="shared" si="20"/>
        <v>0</v>
      </c>
      <c r="L147" s="58"/>
      <c r="M147" s="59">
        <f t="shared" si="21"/>
        <v>0</v>
      </c>
      <c r="N147" s="59"/>
      <c r="O147" s="60">
        <f t="shared" si="22"/>
        <v>0</v>
      </c>
      <c r="P147" s="27"/>
      <c r="Q147" s="29">
        <f t="shared" si="23"/>
        <v>0</v>
      </c>
      <c r="R147" s="29"/>
      <c r="S147" s="31">
        <f t="shared" si="24"/>
        <v>0</v>
      </c>
      <c r="T147" s="27">
        <f t="shared" si="25"/>
        <v>0</v>
      </c>
      <c r="U147" s="29">
        <f t="shared" si="26"/>
        <v>0</v>
      </c>
      <c r="V147" s="217">
        <f t="shared" si="27"/>
        <v>0</v>
      </c>
      <c r="W147" s="15"/>
      <c r="X147" s="61"/>
      <c r="Y147" s="62"/>
      <c r="Z147" s="63"/>
      <c r="AA147" s="64"/>
      <c r="AB147" s="65"/>
      <c r="AC147" s="37"/>
      <c r="AE147" s="12"/>
      <c r="AF147" s="10"/>
      <c r="AG147" s="9"/>
      <c r="AH147" s="34"/>
      <c r="AI147" s="37"/>
      <c r="AJ147" s="14"/>
      <c r="AK147" s="28"/>
      <c r="AL147" s="28"/>
      <c r="AM147" s="33"/>
      <c r="AN147" s="11"/>
      <c r="AO147" s="67"/>
      <c r="AP147" s="68"/>
      <c r="AQ147" s="68"/>
      <c r="AR147" s="68"/>
      <c r="AS147" s="14"/>
      <c r="AT147" s="28"/>
      <c r="AU147" s="11"/>
      <c r="AV147" s="11"/>
      <c r="AW147" s="16"/>
      <c r="AX147" s="16"/>
      <c r="AY147" s="16"/>
      <c r="AZ147" s="16"/>
      <c r="BA147" s="16"/>
      <c r="BB147" s="16"/>
      <c r="BC147" s="16"/>
      <c r="BD147" s="16"/>
      <c r="BE147" s="14"/>
      <c r="BF147" s="11"/>
      <c r="BG147" s="11"/>
    </row>
    <row r="148" spans="1:59" ht="30" customHeight="1" x14ac:dyDescent="0.8">
      <c r="A148" s="35" t="s">
        <v>583</v>
      </c>
      <c r="B148" s="52"/>
      <c r="C148" s="96" t="s">
        <v>615</v>
      </c>
      <c r="D148" s="97"/>
      <c r="E148" s="105" t="s">
        <v>164</v>
      </c>
      <c r="F148" s="112">
        <v>1</v>
      </c>
      <c r="G148" s="49"/>
      <c r="H148" s="29"/>
      <c r="I148" s="31">
        <f t="shared" si="19"/>
        <v>0</v>
      </c>
      <c r="J148" s="40"/>
      <c r="K148" s="219">
        <f t="shared" si="20"/>
        <v>0</v>
      </c>
      <c r="L148" s="58"/>
      <c r="M148" s="59">
        <f t="shared" si="21"/>
        <v>0</v>
      </c>
      <c r="N148" s="59"/>
      <c r="O148" s="60">
        <f t="shared" si="22"/>
        <v>0</v>
      </c>
      <c r="P148" s="27"/>
      <c r="Q148" s="29">
        <f t="shared" si="23"/>
        <v>0</v>
      </c>
      <c r="R148" s="29"/>
      <c r="S148" s="31">
        <f t="shared" si="24"/>
        <v>0</v>
      </c>
      <c r="T148" s="27">
        <f t="shared" si="25"/>
        <v>0</v>
      </c>
      <c r="U148" s="29">
        <f t="shared" si="26"/>
        <v>0</v>
      </c>
      <c r="V148" s="217">
        <f t="shared" si="27"/>
        <v>0</v>
      </c>
      <c r="W148" s="15"/>
      <c r="X148" s="61"/>
      <c r="Y148" s="62"/>
      <c r="Z148" s="63"/>
      <c r="AA148" s="64"/>
      <c r="AB148" s="65"/>
      <c r="AC148" s="37"/>
      <c r="AE148" s="12"/>
      <c r="AF148" s="10"/>
      <c r="AG148" s="9"/>
      <c r="AH148" s="34"/>
      <c r="AI148" s="37"/>
      <c r="AJ148" s="14"/>
      <c r="AK148" s="28"/>
      <c r="AL148" s="28"/>
      <c r="AM148" s="33"/>
      <c r="AN148" s="11"/>
      <c r="AO148" s="67"/>
      <c r="AP148" s="68"/>
      <c r="AQ148" s="68"/>
      <c r="AR148" s="68"/>
      <c r="AS148" s="14"/>
      <c r="AT148" s="28"/>
      <c r="AU148" s="11"/>
      <c r="AV148" s="11"/>
      <c r="AW148" s="16"/>
      <c r="AX148" s="16"/>
      <c r="AY148" s="16"/>
      <c r="AZ148" s="16"/>
      <c r="BA148" s="16"/>
      <c r="BB148" s="16"/>
      <c r="BC148" s="16"/>
      <c r="BD148" s="16"/>
      <c r="BE148" s="14"/>
      <c r="BF148" s="11"/>
      <c r="BG148" s="11"/>
    </row>
    <row r="149" spans="1:59" ht="30" customHeight="1" x14ac:dyDescent="0.8">
      <c r="A149" s="35" t="s">
        <v>266</v>
      </c>
      <c r="B149" s="52"/>
      <c r="C149" s="274" t="s">
        <v>633</v>
      </c>
      <c r="D149" s="9"/>
      <c r="E149" s="34"/>
      <c r="F149" s="36"/>
      <c r="G149" s="58"/>
      <c r="H149" s="59"/>
      <c r="I149" s="60"/>
      <c r="J149" s="58"/>
      <c r="K149" s="60"/>
      <c r="L149" s="58"/>
      <c r="M149" s="59"/>
      <c r="N149" s="59"/>
      <c r="O149" s="60"/>
      <c r="P149" s="58"/>
      <c r="Q149" s="59"/>
      <c r="R149" s="59"/>
      <c r="S149" s="60"/>
      <c r="T149" s="27"/>
      <c r="U149" s="29"/>
      <c r="V149" s="217"/>
      <c r="W149" s="15"/>
      <c r="X149" s="61" t="s">
        <v>237</v>
      </c>
      <c r="Y149" s="62"/>
      <c r="Z149" s="154" t="s">
        <v>497</v>
      </c>
      <c r="AA149" s="64"/>
      <c r="AB149" s="65"/>
      <c r="AC149" s="37"/>
      <c r="AE149" s="12" t="s">
        <v>237</v>
      </c>
      <c r="AF149" s="171" t="s">
        <v>498</v>
      </c>
      <c r="AG149" s="9"/>
      <c r="AH149" s="34"/>
      <c r="AI149" s="37"/>
      <c r="AJ149" s="66"/>
      <c r="AK149" s="28"/>
      <c r="AL149" s="28"/>
      <c r="AM149" s="67"/>
      <c r="AN149" s="68"/>
      <c r="AO149" s="67"/>
      <c r="AP149" s="68"/>
      <c r="AQ149" s="68"/>
      <c r="AR149" s="68"/>
      <c r="AS149" s="66"/>
      <c r="AT149" s="69"/>
      <c r="AU149" s="68"/>
      <c r="AV149" s="68"/>
      <c r="AW149" s="16"/>
      <c r="AX149" s="16"/>
      <c r="AY149" s="16"/>
      <c r="AZ149" s="16"/>
      <c r="BA149" s="16"/>
      <c r="BB149" s="16"/>
      <c r="BC149" s="16"/>
      <c r="BD149" s="16"/>
      <c r="BE149" s="14"/>
      <c r="BF149" s="11"/>
      <c r="BG149" s="11"/>
    </row>
    <row r="150" spans="1:59" ht="30" customHeight="1" x14ac:dyDescent="0.8">
      <c r="A150" s="35" t="s">
        <v>269</v>
      </c>
      <c r="B150" s="52"/>
      <c r="C150" s="146" t="str">
        <f>C62</f>
        <v>Disjoncteur 245 kV- 2000A- 31,5 kA à commande unipolaire avec support</v>
      </c>
      <c r="D150" s="97"/>
      <c r="E150" s="105" t="s">
        <v>164</v>
      </c>
      <c r="F150" s="112">
        <f>F62</f>
        <v>1</v>
      </c>
      <c r="G150" s="49"/>
      <c r="H150" s="29"/>
      <c r="I150" s="31">
        <f t="shared" si="19"/>
        <v>0</v>
      </c>
      <c r="J150" s="40"/>
      <c r="K150" s="219">
        <f t="shared" si="20"/>
        <v>0</v>
      </c>
      <c r="L150" s="58"/>
      <c r="M150" s="59">
        <f t="shared" si="21"/>
        <v>0</v>
      </c>
      <c r="N150" s="59"/>
      <c r="O150" s="60">
        <f t="shared" si="22"/>
        <v>0</v>
      </c>
      <c r="P150" s="27"/>
      <c r="Q150" s="29">
        <f t="shared" si="23"/>
        <v>0</v>
      </c>
      <c r="R150" s="26"/>
      <c r="S150" s="31">
        <f t="shared" si="24"/>
        <v>0</v>
      </c>
      <c r="T150" s="27">
        <f t="shared" si="25"/>
        <v>0</v>
      </c>
      <c r="U150" s="29">
        <f t="shared" si="26"/>
        <v>0</v>
      </c>
      <c r="V150" s="217">
        <f t="shared" si="27"/>
        <v>0</v>
      </c>
      <c r="W150" s="15"/>
      <c r="X150" s="61" t="s">
        <v>238</v>
      </c>
      <c r="Y150" s="62"/>
      <c r="Z150" s="63" t="s">
        <v>163</v>
      </c>
      <c r="AA150" s="64"/>
      <c r="AB150" s="65" t="s">
        <v>164</v>
      </c>
      <c r="AC150" s="37">
        <v>1</v>
      </c>
      <c r="AE150" s="12" t="s">
        <v>238</v>
      </c>
      <c r="AF150" s="10" t="s">
        <v>165</v>
      </c>
      <c r="AG150" s="9"/>
      <c r="AH150" s="34" t="s">
        <v>164</v>
      </c>
      <c r="AI150" s="37">
        <v>1</v>
      </c>
      <c r="AJ150" s="14">
        <v>2500</v>
      </c>
      <c r="AK150" s="28"/>
      <c r="AL150" s="28"/>
      <c r="AM150" s="33"/>
      <c r="AN150" s="11"/>
      <c r="AO150" s="67"/>
      <c r="AP150" s="68"/>
      <c r="AQ150" s="68"/>
      <c r="AR150" s="68"/>
      <c r="AS150" s="14"/>
      <c r="AT150" s="28"/>
      <c r="AU150" s="11"/>
      <c r="AV150" s="11"/>
      <c r="AW150" s="16"/>
      <c r="AX150" s="16"/>
      <c r="AY150" s="16"/>
      <c r="AZ150" s="16"/>
      <c r="BA150" s="16"/>
      <c r="BB150" s="16"/>
      <c r="BC150" s="16"/>
      <c r="BD150" s="16"/>
      <c r="BE150" s="14"/>
      <c r="BF150" s="11"/>
      <c r="BG150" s="11"/>
    </row>
    <row r="151" spans="1:59" ht="30" customHeight="1" x14ac:dyDescent="0.8">
      <c r="A151" s="35" t="s">
        <v>501</v>
      </c>
      <c r="B151" s="52"/>
      <c r="C151" s="146" t="str">
        <f>C63</f>
        <v>Sectionneur pantographe monophasé 245 kV-2000A</v>
      </c>
      <c r="D151" s="97"/>
      <c r="E151" s="105" t="s">
        <v>164</v>
      </c>
      <c r="F151" s="112">
        <f>F63</f>
        <v>6</v>
      </c>
      <c r="G151" s="49"/>
      <c r="H151" s="29"/>
      <c r="I151" s="31">
        <f t="shared" si="19"/>
        <v>0</v>
      </c>
      <c r="J151" s="40"/>
      <c r="K151" s="219">
        <f t="shared" si="20"/>
        <v>0</v>
      </c>
      <c r="L151" s="58"/>
      <c r="M151" s="59">
        <f t="shared" si="21"/>
        <v>0</v>
      </c>
      <c r="N151" s="59"/>
      <c r="O151" s="60">
        <f t="shared" si="22"/>
        <v>0</v>
      </c>
      <c r="P151" s="27"/>
      <c r="Q151" s="29">
        <f t="shared" si="23"/>
        <v>0</v>
      </c>
      <c r="R151" s="26"/>
      <c r="S151" s="31">
        <f t="shared" si="24"/>
        <v>0</v>
      </c>
      <c r="T151" s="27">
        <f t="shared" si="25"/>
        <v>0</v>
      </c>
      <c r="U151" s="29">
        <f t="shared" si="26"/>
        <v>0</v>
      </c>
      <c r="V151" s="217">
        <f t="shared" si="27"/>
        <v>0</v>
      </c>
      <c r="W151" s="15"/>
      <c r="X151" s="61" t="s">
        <v>240</v>
      </c>
      <c r="Y151" s="62"/>
      <c r="Z151" s="63" t="s">
        <v>168</v>
      </c>
      <c r="AA151" s="64"/>
      <c r="AB151" s="65" t="s">
        <v>164</v>
      </c>
      <c r="AC151" s="37">
        <v>2</v>
      </c>
      <c r="AE151" s="12" t="s">
        <v>240</v>
      </c>
      <c r="AF151" s="10" t="s">
        <v>169</v>
      </c>
      <c r="AG151" s="9"/>
      <c r="AH151" s="34" t="s">
        <v>164</v>
      </c>
      <c r="AI151" s="37">
        <v>2</v>
      </c>
      <c r="AJ151" s="14">
        <v>1500</v>
      </c>
      <c r="AK151" s="28"/>
      <c r="AL151" s="28"/>
      <c r="AM151" s="33"/>
      <c r="AN151" s="11"/>
      <c r="AO151" s="67"/>
      <c r="AP151" s="68"/>
      <c r="AQ151" s="68"/>
      <c r="AR151" s="68"/>
      <c r="AS151" s="14"/>
      <c r="AT151" s="28"/>
      <c r="AU151" s="11"/>
      <c r="AV151" s="11"/>
      <c r="AW151" s="16"/>
      <c r="AX151" s="16"/>
      <c r="AY151" s="16"/>
      <c r="AZ151" s="16"/>
      <c r="BA151" s="16"/>
      <c r="BB151" s="16"/>
      <c r="BC151" s="16"/>
      <c r="BD151" s="16"/>
      <c r="BE151" s="14"/>
      <c r="BF151" s="11"/>
      <c r="BG151" s="11"/>
    </row>
    <row r="152" spans="1:59" ht="30" customHeight="1" x14ac:dyDescent="0.8">
      <c r="A152" s="35" t="s">
        <v>270</v>
      </c>
      <c r="B152" s="52"/>
      <c r="C152" s="146" t="s">
        <v>973</v>
      </c>
      <c r="D152" s="97"/>
      <c r="E152" s="105" t="s">
        <v>164</v>
      </c>
      <c r="F152" s="112">
        <v>1</v>
      </c>
      <c r="G152" s="49"/>
      <c r="H152" s="29"/>
      <c r="I152" s="31">
        <f t="shared" si="19"/>
        <v>0</v>
      </c>
      <c r="J152" s="40"/>
      <c r="K152" s="219">
        <f t="shared" si="20"/>
        <v>0</v>
      </c>
      <c r="L152" s="58"/>
      <c r="M152" s="59">
        <f t="shared" si="21"/>
        <v>0</v>
      </c>
      <c r="N152" s="59"/>
      <c r="O152" s="60">
        <f t="shared" si="22"/>
        <v>0</v>
      </c>
      <c r="P152" s="27"/>
      <c r="Q152" s="29">
        <f t="shared" si="23"/>
        <v>0</v>
      </c>
      <c r="R152" s="26"/>
      <c r="S152" s="31">
        <f t="shared" si="24"/>
        <v>0</v>
      </c>
      <c r="T152" s="27">
        <f t="shared" si="25"/>
        <v>0</v>
      </c>
      <c r="U152" s="29">
        <f t="shared" si="26"/>
        <v>0</v>
      </c>
      <c r="V152" s="217">
        <f t="shared" si="27"/>
        <v>0</v>
      </c>
      <c r="W152" s="15"/>
      <c r="X152" s="61"/>
      <c r="Y152" s="62"/>
      <c r="Z152" s="63"/>
      <c r="AA152" s="64"/>
      <c r="AB152" s="65"/>
      <c r="AC152" s="37"/>
      <c r="AE152" s="12"/>
      <c r="AF152" s="10"/>
      <c r="AG152" s="9"/>
      <c r="AH152" s="34"/>
      <c r="AI152" s="37"/>
      <c r="AJ152" s="14"/>
      <c r="AK152" s="28"/>
      <c r="AL152" s="28"/>
      <c r="AM152" s="33"/>
      <c r="AN152" s="11"/>
      <c r="AO152" s="67"/>
      <c r="AP152" s="68"/>
      <c r="AQ152" s="68"/>
      <c r="AR152" s="68"/>
      <c r="AS152" s="14"/>
      <c r="AT152" s="28"/>
      <c r="AU152" s="11"/>
      <c r="AV152" s="11"/>
      <c r="AW152" s="16"/>
      <c r="AX152" s="16"/>
      <c r="AY152" s="16"/>
      <c r="AZ152" s="16"/>
      <c r="BA152" s="16"/>
      <c r="BB152" s="16"/>
      <c r="BC152" s="16"/>
      <c r="BD152" s="16"/>
      <c r="BE152" s="14"/>
      <c r="BF152" s="11"/>
      <c r="BG152" s="11"/>
    </row>
    <row r="153" spans="1:59" ht="30" customHeight="1" x14ac:dyDescent="0.8">
      <c r="A153" s="35" t="s">
        <v>272</v>
      </c>
      <c r="B153" s="52"/>
      <c r="C153" s="146" t="s">
        <v>957</v>
      </c>
      <c r="D153" s="97"/>
      <c r="E153" s="105" t="s">
        <v>164</v>
      </c>
      <c r="F153" s="112">
        <v>3</v>
      </c>
      <c r="G153" s="49"/>
      <c r="H153" s="29"/>
      <c r="I153" s="31">
        <f t="shared" si="19"/>
        <v>0</v>
      </c>
      <c r="J153" s="40"/>
      <c r="K153" s="219">
        <f t="shared" si="20"/>
        <v>0</v>
      </c>
      <c r="L153" s="58"/>
      <c r="M153" s="59">
        <f t="shared" si="21"/>
        <v>0</v>
      </c>
      <c r="N153" s="59"/>
      <c r="O153" s="60">
        <f t="shared" si="22"/>
        <v>0</v>
      </c>
      <c r="P153" s="27"/>
      <c r="Q153" s="29">
        <f t="shared" si="23"/>
        <v>0</v>
      </c>
      <c r="R153" s="26"/>
      <c r="S153" s="31">
        <f t="shared" si="24"/>
        <v>0</v>
      </c>
      <c r="T153" s="27">
        <f t="shared" si="25"/>
        <v>0</v>
      </c>
      <c r="U153" s="29">
        <f t="shared" si="26"/>
        <v>0</v>
      </c>
      <c r="V153" s="217">
        <f t="shared" si="27"/>
        <v>0</v>
      </c>
      <c r="W153" s="15"/>
      <c r="X153" s="61" t="s">
        <v>241</v>
      </c>
      <c r="Y153" s="62"/>
      <c r="Z153" s="63" t="s">
        <v>171</v>
      </c>
      <c r="AA153" s="64"/>
      <c r="AB153" s="65" t="s">
        <v>164</v>
      </c>
      <c r="AC153" s="37">
        <v>3</v>
      </c>
      <c r="AE153" s="12" t="s">
        <v>241</v>
      </c>
      <c r="AF153" s="10" t="s">
        <v>172</v>
      </c>
      <c r="AG153" s="9"/>
      <c r="AH153" s="34" t="s">
        <v>164</v>
      </c>
      <c r="AI153" s="37">
        <v>3</v>
      </c>
      <c r="AJ153" s="14">
        <v>600</v>
      </c>
      <c r="AK153" s="28"/>
      <c r="AL153" s="28"/>
      <c r="AM153" s="33"/>
      <c r="AN153" s="11"/>
      <c r="AO153" s="67"/>
      <c r="AP153" s="68"/>
      <c r="AQ153" s="68"/>
      <c r="AR153" s="68"/>
      <c r="AS153" s="14"/>
      <c r="AT153" s="28"/>
      <c r="AU153" s="11"/>
      <c r="AV153" s="11"/>
      <c r="AW153" s="16"/>
      <c r="AX153" s="16"/>
      <c r="AY153" s="16"/>
      <c r="AZ153" s="16"/>
      <c r="BA153" s="16"/>
      <c r="BB153" s="16"/>
      <c r="BC153" s="16"/>
      <c r="BD153" s="16"/>
      <c r="BE153" s="14"/>
      <c r="BF153" s="11"/>
      <c r="BG153" s="11"/>
    </row>
    <row r="154" spans="1:59" ht="30" customHeight="1" x14ac:dyDescent="0.8">
      <c r="A154" s="35" t="s">
        <v>503</v>
      </c>
      <c r="B154" s="52"/>
      <c r="C154" s="146" t="s">
        <v>1065</v>
      </c>
      <c r="D154" s="97"/>
      <c r="E154" s="105" t="s">
        <v>164</v>
      </c>
      <c r="F154" s="112">
        <v>3</v>
      </c>
      <c r="G154" s="49"/>
      <c r="H154" s="29"/>
      <c r="I154" s="31">
        <f t="shared" si="19"/>
        <v>0</v>
      </c>
      <c r="J154" s="40"/>
      <c r="K154" s="219">
        <f t="shared" si="20"/>
        <v>0</v>
      </c>
      <c r="L154" s="58"/>
      <c r="M154" s="59">
        <f t="shared" si="21"/>
        <v>0</v>
      </c>
      <c r="N154" s="59"/>
      <c r="O154" s="60">
        <f t="shared" si="22"/>
        <v>0</v>
      </c>
      <c r="P154" s="27"/>
      <c r="Q154" s="29">
        <f t="shared" si="23"/>
        <v>0</v>
      </c>
      <c r="R154" s="26"/>
      <c r="S154" s="31">
        <f t="shared" si="24"/>
        <v>0</v>
      </c>
      <c r="T154" s="27">
        <f t="shared" si="25"/>
        <v>0</v>
      </c>
      <c r="U154" s="29">
        <f t="shared" si="26"/>
        <v>0</v>
      </c>
      <c r="V154" s="217">
        <f t="shared" si="27"/>
        <v>0</v>
      </c>
      <c r="W154" s="15"/>
      <c r="X154" s="61"/>
      <c r="Y154" s="62"/>
      <c r="Z154" s="63"/>
      <c r="AA154" s="64"/>
      <c r="AB154" s="65"/>
      <c r="AC154" s="37"/>
      <c r="AE154" s="12"/>
      <c r="AF154" s="10"/>
      <c r="AG154" s="9"/>
      <c r="AH154" s="34"/>
      <c r="AI154" s="37"/>
      <c r="AJ154" s="14"/>
      <c r="AK154" s="28"/>
      <c r="AL154" s="28"/>
      <c r="AM154" s="33"/>
      <c r="AN154" s="11"/>
      <c r="AO154" s="67"/>
      <c r="AP154" s="68"/>
      <c r="AQ154" s="68"/>
      <c r="AR154" s="68"/>
      <c r="AS154" s="14"/>
      <c r="AT154" s="28"/>
      <c r="AU154" s="11"/>
      <c r="AV154" s="11"/>
      <c r="AW154" s="16"/>
      <c r="AX154" s="16"/>
      <c r="AY154" s="16"/>
      <c r="AZ154" s="16"/>
      <c r="BA154" s="16"/>
      <c r="BB154" s="16"/>
      <c r="BC154" s="16"/>
      <c r="BD154" s="16"/>
      <c r="BE154" s="14"/>
      <c r="BF154" s="11"/>
      <c r="BG154" s="11"/>
    </row>
    <row r="155" spans="1:59" ht="30" customHeight="1" x14ac:dyDescent="0.8">
      <c r="A155" s="35" t="s">
        <v>504</v>
      </c>
      <c r="B155" s="52"/>
      <c r="C155" s="146" t="s">
        <v>180</v>
      </c>
      <c r="D155" s="97"/>
      <c r="E155" s="105" t="s">
        <v>886</v>
      </c>
      <c r="F155" s="112">
        <v>3</v>
      </c>
      <c r="G155" s="49"/>
      <c r="H155" s="29"/>
      <c r="I155" s="31">
        <f t="shared" si="19"/>
        <v>0</v>
      </c>
      <c r="J155" s="40"/>
      <c r="K155" s="219">
        <f t="shared" si="20"/>
        <v>0</v>
      </c>
      <c r="L155" s="58"/>
      <c r="M155" s="59">
        <f t="shared" si="21"/>
        <v>0</v>
      </c>
      <c r="N155" s="59"/>
      <c r="O155" s="60">
        <f t="shared" si="22"/>
        <v>0</v>
      </c>
      <c r="P155" s="27"/>
      <c r="Q155" s="29">
        <f t="shared" si="23"/>
        <v>0</v>
      </c>
      <c r="R155" s="26"/>
      <c r="S155" s="31">
        <f t="shared" si="24"/>
        <v>0</v>
      </c>
      <c r="T155" s="27">
        <f t="shared" si="25"/>
        <v>0</v>
      </c>
      <c r="U155" s="29">
        <f t="shared" si="26"/>
        <v>0</v>
      </c>
      <c r="V155" s="217">
        <f t="shared" si="27"/>
        <v>0</v>
      </c>
      <c r="W155" s="15"/>
      <c r="X155" s="61" t="s">
        <v>244</v>
      </c>
      <c r="Y155" s="62"/>
      <c r="Z155" s="63" t="s">
        <v>185</v>
      </c>
      <c r="AA155" s="64"/>
      <c r="AB155" s="65" t="s">
        <v>886</v>
      </c>
      <c r="AC155" s="37">
        <v>1</v>
      </c>
      <c r="AE155" s="12" t="s">
        <v>244</v>
      </c>
      <c r="AF155" s="10" t="s">
        <v>186</v>
      </c>
      <c r="AG155" s="9"/>
      <c r="AH155" s="34" t="s">
        <v>886</v>
      </c>
      <c r="AI155" s="37">
        <v>1</v>
      </c>
      <c r="AJ155" s="14">
        <v>1200</v>
      </c>
      <c r="AK155" s="28"/>
      <c r="AL155" s="28"/>
      <c r="AM155" s="33"/>
      <c r="AN155" s="11"/>
      <c r="AO155" s="67"/>
      <c r="AP155" s="68"/>
      <c r="AQ155" s="68"/>
      <c r="AR155" s="68"/>
      <c r="AS155" s="14"/>
      <c r="AT155" s="28"/>
      <c r="AU155" s="11"/>
      <c r="AV155" s="11"/>
      <c r="AW155" s="16"/>
      <c r="AX155" s="16"/>
      <c r="AY155" s="16"/>
      <c r="AZ155" s="16"/>
      <c r="BA155" s="16"/>
      <c r="BB155" s="16"/>
      <c r="BC155" s="16"/>
      <c r="BD155" s="16"/>
      <c r="BE155" s="14"/>
      <c r="BF155" s="11"/>
      <c r="BG155" s="11"/>
    </row>
    <row r="156" spans="1:59" ht="30" customHeight="1" x14ac:dyDescent="0.8">
      <c r="A156" s="35" t="s">
        <v>275</v>
      </c>
      <c r="B156" s="52"/>
      <c r="C156" s="146" t="s">
        <v>960</v>
      </c>
      <c r="D156" s="97"/>
      <c r="E156" s="105" t="s">
        <v>886</v>
      </c>
      <c r="F156" s="112">
        <v>1</v>
      </c>
      <c r="G156" s="49"/>
      <c r="H156" s="29"/>
      <c r="I156" s="31">
        <f t="shared" si="19"/>
        <v>0</v>
      </c>
      <c r="J156" s="40"/>
      <c r="K156" s="219">
        <f t="shared" si="20"/>
        <v>0</v>
      </c>
      <c r="L156" s="58"/>
      <c r="M156" s="59">
        <f t="shared" si="21"/>
        <v>0</v>
      </c>
      <c r="N156" s="59"/>
      <c r="O156" s="60">
        <f t="shared" si="22"/>
        <v>0</v>
      </c>
      <c r="P156" s="27"/>
      <c r="Q156" s="29">
        <f t="shared" si="23"/>
        <v>0</v>
      </c>
      <c r="R156" s="26"/>
      <c r="S156" s="31">
        <f t="shared" si="24"/>
        <v>0</v>
      </c>
      <c r="T156" s="27">
        <f t="shared" si="25"/>
        <v>0</v>
      </c>
      <c r="U156" s="29">
        <f t="shared" si="26"/>
        <v>0</v>
      </c>
      <c r="V156" s="217">
        <f t="shared" si="27"/>
        <v>0</v>
      </c>
      <c r="W156" s="15"/>
      <c r="X156" s="61" t="s">
        <v>245</v>
      </c>
      <c r="Y156" s="62"/>
      <c r="Z156" s="63" t="s">
        <v>188</v>
      </c>
      <c r="AA156" s="64"/>
      <c r="AB156" s="65" t="s">
        <v>886</v>
      </c>
      <c r="AC156" s="37">
        <v>1</v>
      </c>
      <c r="AE156" s="12" t="s">
        <v>245</v>
      </c>
      <c r="AF156" s="10" t="s">
        <v>189</v>
      </c>
      <c r="AG156" s="9"/>
      <c r="AH156" s="34" t="s">
        <v>886</v>
      </c>
      <c r="AI156" s="37">
        <v>1</v>
      </c>
      <c r="AJ156" s="14">
        <v>350</v>
      </c>
      <c r="AK156" s="28"/>
      <c r="AL156" s="28"/>
      <c r="AM156" s="33"/>
      <c r="AN156" s="11"/>
      <c r="AO156" s="67"/>
      <c r="AP156" s="68"/>
      <c r="AQ156" s="68"/>
      <c r="AR156" s="68"/>
      <c r="AS156" s="14"/>
      <c r="AT156" s="28"/>
      <c r="AU156" s="11"/>
      <c r="AV156" s="11"/>
      <c r="AW156" s="16"/>
      <c r="AX156" s="16"/>
      <c r="AY156" s="16"/>
      <c r="AZ156" s="16"/>
      <c r="BA156" s="16"/>
      <c r="BB156" s="16"/>
      <c r="BC156" s="16"/>
      <c r="BD156" s="16"/>
      <c r="BE156" s="14"/>
      <c r="BF156" s="11"/>
      <c r="BG156" s="11"/>
    </row>
    <row r="157" spans="1:59" ht="30" customHeight="1" x14ac:dyDescent="0.8">
      <c r="A157" s="35" t="s">
        <v>276</v>
      </c>
      <c r="B157" s="52"/>
      <c r="C157" s="146" t="s">
        <v>974</v>
      </c>
      <c r="D157" s="97"/>
      <c r="E157" s="105" t="s">
        <v>886</v>
      </c>
      <c r="F157" s="112">
        <v>1</v>
      </c>
      <c r="G157" s="49"/>
      <c r="H157" s="29"/>
      <c r="I157" s="31">
        <f t="shared" si="19"/>
        <v>0</v>
      </c>
      <c r="J157" s="40"/>
      <c r="K157" s="219">
        <f t="shared" si="20"/>
        <v>0</v>
      </c>
      <c r="L157" s="58"/>
      <c r="M157" s="59">
        <f t="shared" si="21"/>
        <v>0</v>
      </c>
      <c r="N157" s="59"/>
      <c r="O157" s="60">
        <f t="shared" si="22"/>
        <v>0</v>
      </c>
      <c r="P157" s="27"/>
      <c r="Q157" s="29">
        <f t="shared" si="23"/>
        <v>0</v>
      </c>
      <c r="R157" s="29"/>
      <c r="S157" s="31">
        <f t="shared" si="24"/>
        <v>0</v>
      </c>
      <c r="T157" s="27">
        <f t="shared" si="25"/>
        <v>0</v>
      </c>
      <c r="U157" s="29">
        <f t="shared" si="26"/>
        <v>0</v>
      </c>
      <c r="V157" s="217">
        <f t="shared" si="27"/>
        <v>0</v>
      </c>
      <c r="W157" s="15"/>
      <c r="X157" s="61"/>
      <c r="Y157" s="62"/>
      <c r="Z157" s="63"/>
      <c r="AA157" s="64"/>
      <c r="AB157" s="65"/>
      <c r="AC157" s="37"/>
      <c r="AE157" s="12"/>
      <c r="AF157" s="10"/>
      <c r="AG157" s="9"/>
      <c r="AH157" s="34"/>
      <c r="AI157" s="37"/>
      <c r="AJ157" s="14"/>
      <c r="AK157" s="28"/>
      <c r="AL157" s="28"/>
      <c r="AM157" s="33"/>
      <c r="AN157" s="11"/>
      <c r="AO157" s="67"/>
      <c r="AP157" s="68"/>
      <c r="AQ157" s="68"/>
      <c r="AR157" s="68"/>
      <c r="AS157" s="14"/>
      <c r="AT157" s="28"/>
      <c r="AU157" s="11"/>
      <c r="AV157" s="11"/>
      <c r="AW157" s="16"/>
      <c r="AX157" s="16"/>
      <c r="AY157" s="16"/>
      <c r="AZ157" s="16"/>
      <c r="BA157" s="16"/>
      <c r="BB157" s="16"/>
      <c r="BC157" s="16"/>
      <c r="BD157" s="16"/>
      <c r="BE157" s="14"/>
      <c r="BF157" s="11"/>
      <c r="BG157" s="11"/>
    </row>
    <row r="158" spans="1:59" ht="30" customHeight="1" x14ac:dyDescent="0.8">
      <c r="A158" s="35" t="s">
        <v>277</v>
      </c>
      <c r="B158" s="52"/>
      <c r="C158" s="146" t="s">
        <v>191</v>
      </c>
      <c r="D158" s="97"/>
      <c r="E158" s="105" t="s">
        <v>886</v>
      </c>
      <c r="F158" s="112">
        <v>1</v>
      </c>
      <c r="G158" s="49"/>
      <c r="H158" s="29"/>
      <c r="I158" s="31">
        <f t="shared" si="19"/>
        <v>0</v>
      </c>
      <c r="J158" s="40"/>
      <c r="K158" s="219">
        <f t="shared" si="20"/>
        <v>0</v>
      </c>
      <c r="L158" s="58"/>
      <c r="M158" s="59">
        <f t="shared" si="21"/>
        <v>0</v>
      </c>
      <c r="N158" s="59"/>
      <c r="O158" s="60">
        <f t="shared" si="22"/>
        <v>0</v>
      </c>
      <c r="P158" s="27"/>
      <c r="Q158" s="29">
        <f t="shared" si="23"/>
        <v>0</v>
      </c>
      <c r="R158" s="29"/>
      <c r="S158" s="31">
        <f t="shared" si="24"/>
        <v>0</v>
      </c>
      <c r="T158" s="27">
        <f t="shared" si="25"/>
        <v>0</v>
      </c>
      <c r="U158" s="29">
        <f t="shared" si="26"/>
        <v>0</v>
      </c>
      <c r="V158" s="217">
        <f t="shared" si="27"/>
        <v>0</v>
      </c>
      <c r="W158" s="15"/>
      <c r="X158" s="61"/>
      <c r="Y158" s="62"/>
      <c r="Z158" s="63"/>
      <c r="AA158" s="64"/>
      <c r="AB158" s="65"/>
      <c r="AC158" s="37"/>
      <c r="AE158" s="12"/>
      <c r="AF158" s="10"/>
      <c r="AG158" s="9"/>
      <c r="AH158" s="34"/>
      <c r="AI158" s="37"/>
      <c r="AJ158" s="14"/>
      <c r="AK158" s="28"/>
      <c r="AL158" s="28"/>
      <c r="AM158" s="33"/>
      <c r="AN158" s="11"/>
      <c r="AO158" s="67"/>
      <c r="AP158" s="68"/>
      <c r="AQ158" s="68"/>
      <c r="AR158" s="68"/>
      <c r="AS158" s="14"/>
      <c r="AT158" s="28"/>
      <c r="AU158" s="11"/>
      <c r="AV158" s="11"/>
      <c r="AW158" s="16"/>
      <c r="AX158" s="16"/>
      <c r="AY158" s="16"/>
      <c r="AZ158" s="16"/>
      <c r="BA158" s="16"/>
      <c r="BB158" s="16"/>
      <c r="BC158" s="16"/>
      <c r="BD158" s="16"/>
      <c r="BE158" s="14"/>
      <c r="BF158" s="11"/>
      <c r="BG158" s="11"/>
    </row>
    <row r="159" spans="1:59" ht="30" customHeight="1" x14ac:dyDescent="0.8">
      <c r="A159" s="35" t="s">
        <v>278</v>
      </c>
      <c r="B159" s="52"/>
      <c r="C159" s="146" t="s">
        <v>194</v>
      </c>
      <c r="D159" s="97"/>
      <c r="E159" s="105" t="s">
        <v>886</v>
      </c>
      <c r="F159" s="112">
        <v>1</v>
      </c>
      <c r="G159" s="49"/>
      <c r="H159" s="29"/>
      <c r="I159" s="31">
        <f t="shared" si="19"/>
        <v>0</v>
      </c>
      <c r="J159" s="40"/>
      <c r="K159" s="219">
        <f t="shared" si="20"/>
        <v>0</v>
      </c>
      <c r="L159" s="58"/>
      <c r="M159" s="59">
        <f t="shared" si="21"/>
        <v>0</v>
      </c>
      <c r="N159" s="59"/>
      <c r="O159" s="60">
        <f t="shared" si="22"/>
        <v>0</v>
      </c>
      <c r="P159" s="27"/>
      <c r="Q159" s="29">
        <f t="shared" si="23"/>
        <v>0</v>
      </c>
      <c r="R159" s="29"/>
      <c r="S159" s="31">
        <f t="shared" si="24"/>
        <v>0</v>
      </c>
      <c r="T159" s="27">
        <f t="shared" si="25"/>
        <v>0</v>
      </c>
      <c r="U159" s="29">
        <f t="shared" si="26"/>
        <v>0</v>
      </c>
      <c r="V159" s="217">
        <f t="shared" si="27"/>
        <v>0</v>
      </c>
      <c r="W159" s="15"/>
      <c r="X159" s="61"/>
      <c r="Y159" s="62"/>
      <c r="Z159" s="63"/>
      <c r="AA159" s="64"/>
      <c r="AB159" s="65"/>
      <c r="AC159" s="37"/>
      <c r="AE159" s="12"/>
      <c r="AF159" s="10"/>
      <c r="AG159" s="9"/>
      <c r="AH159" s="34"/>
      <c r="AI159" s="37"/>
      <c r="AJ159" s="14"/>
      <c r="AK159" s="28"/>
      <c r="AL159" s="28"/>
      <c r="AM159" s="33"/>
      <c r="AN159" s="11"/>
      <c r="AO159" s="67"/>
      <c r="AP159" s="68"/>
      <c r="AQ159" s="68"/>
      <c r="AR159" s="68"/>
      <c r="AS159" s="14"/>
      <c r="AT159" s="28"/>
      <c r="AU159" s="11"/>
      <c r="AV159" s="11"/>
      <c r="AW159" s="16"/>
      <c r="AX159" s="16"/>
      <c r="AY159" s="16"/>
      <c r="AZ159" s="16"/>
      <c r="BA159" s="16"/>
      <c r="BB159" s="16"/>
      <c r="BC159" s="16"/>
      <c r="BD159" s="16"/>
      <c r="BE159" s="14"/>
      <c r="BF159" s="11"/>
      <c r="BG159" s="11"/>
    </row>
    <row r="160" spans="1:59" ht="30" customHeight="1" x14ac:dyDescent="0.8">
      <c r="A160" s="35" t="s">
        <v>591</v>
      </c>
      <c r="B160" s="52"/>
      <c r="C160" s="146" t="s">
        <v>613</v>
      </c>
      <c r="D160" s="97"/>
      <c r="E160" s="105" t="s">
        <v>886</v>
      </c>
      <c r="F160" s="112">
        <v>1</v>
      </c>
      <c r="G160" s="49"/>
      <c r="H160" s="29"/>
      <c r="I160" s="31">
        <f t="shared" si="19"/>
        <v>0</v>
      </c>
      <c r="J160" s="40"/>
      <c r="K160" s="219">
        <f t="shared" si="20"/>
        <v>0</v>
      </c>
      <c r="L160" s="58"/>
      <c r="M160" s="59">
        <f t="shared" si="21"/>
        <v>0</v>
      </c>
      <c r="N160" s="59"/>
      <c r="O160" s="60">
        <f t="shared" si="22"/>
        <v>0</v>
      </c>
      <c r="P160" s="27"/>
      <c r="Q160" s="29">
        <f t="shared" si="23"/>
        <v>0</v>
      </c>
      <c r="R160" s="29"/>
      <c r="S160" s="31">
        <f t="shared" si="24"/>
        <v>0</v>
      </c>
      <c r="T160" s="27">
        <f t="shared" si="25"/>
        <v>0</v>
      </c>
      <c r="U160" s="29">
        <f t="shared" si="26"/>
        <v>0</v>
      </c>
      <c r="V160" s="217">
        <f t="shared" si="27"/>
        <v>0</v>
      </c>
      <c r="W160" s="15"/>
      <c r="X160" s="61"/>
      <c r="Y160" s="62"/>
      <c r="Z160" s="63"/>
      <c r="AA160" s="64"/>
      <c r="AB160" s="65"/>
      <c r="AC160" s="37"/>
      <c r="AE160" s="12"/>
      <c r="AF160" s="10"/>
      <c r="AG160" s="9"/>
      <c r="AH160" s="34"/>
      <c r="AI160" s="37"/>
      <c r="AJ160" s="14"/>
      <c r="AK160" s="28"/>
      <c r="AL160" s="28"/>
      <c r="AM160" s="33"/>
      <c r="AN160" s="11"/>
      <c r="AO160" s="67"/>
      <c r="AP160" s="68"/>
      <c r="AQ160" s="68"/>
      <c r="AR160" s="68"/>
      <c r="AS160" s="14"/>
      <c r="AT160" s="28"/>
      <c r="AU160" s="11"/>
      <c r="AV160" s="11"/>
      <c r="AW160" s="16"/>
      <c r="AX160" s="16"/>
      <c r="AY160" s="16"/>
      <c r="AZ160" s="16"/>
      <c r="BA160" s="16"/>
      <c r="BB160" s="16"/>
      <c r="BC160" s="16"/>
      <c r="BD160" s="16"/>
      <c r="BE160" s="14"/>
      <c r="BF160" s="11"/>
      <c r="BG160" s="11"/>
    </row>
    <row r="161" spans="1:59" ht="30" customHeight="1" x14ac:dyDescent="0.8">
      <c r="A161" s="35" t="s">
        <v>1066</v>
      </c>
      <c r="B161" s="52"/>
      <c r="C161" s="146" t="s">
        <v>975</v>
      </c>
      <c r="D161" s="97"/>
      <c r="E161" s="105" t="s">
        <v>886</v>
      </c>
      <c r="F161" s="112">
        <v>1</v>
      </c>
      <c r="G161" s="49"/>
      <c r="H161" s="29"/>
      <c r="I161" s="31">
        <f t="shared" si="19"/>
        <v>0</v>
      </c>
      <c r="J161" s="40"/>
      <c r="K161" s="219">
        <f t="shared" si="20"/>
        <v>0</v>
      </c>
      <c r="L161" s="58"/>
      <c r="M161" s="59">
        <f t="shared" si="21"/>
        <v>0</v>
      </c>
      <c r="N161" s="59"/>
      <c r="O161" s="60">
        <f t="shared" si="22"/>
        <v>0</v>
      </c>
      <c r="P161" s="27"/>
      <c r="Q161" s="29">
        <f t="shared" si="23"/>
        <v>0</v>
      </c>
      <c r="R161" s="29"/>
      <c r="S161" s="31">
        <f t="shared" si="24"/>
        <v>0</v>
      </c>
      <c r="T161" s="27">
        <f t="shared" si="25"/>
        <v>0</v>
      </c>
      <c r="U161" s="29">
        <f t="shared" si="26"/>
        <v>0</v>
      </c>
      <c r="V161" s="217">
        <f t="shared" si="27"/>
        <v>0</v>
      </c>
      <c r="W161" s="15"/>
      <c r="X161" s="61"/>
      <c r="Y161" s="62"/>
      <c r="Z161" s="63"/>
      <c r="AA161" s="64"/>
      <c r="AB161" s="65"/>
      <c r="AC161" s="37"/>
      <c r="AE161" s="12"/>
      <c r="AF161" s="10"/>
      <c r="AG161" s="9"/>
      <c r="AH161" s="34"/>
      <c r="AI161" s="37"/>
      <c r="AJ161" s="14"/>
      <c r="AK161" s="28"/>
      <c r="AL161" s="28"/>
      <c r="AM161" s="33"/>
      <c r="AN161" s="11"/>
      <c r="AO161" s="67"/>
      <c r="AP161" s="68"/>
      <c r="AQ161" s="68"/>
      <c r="AR161" s="68"/>
      <c r="AS161" s="14"/>
      <c r="AT161" s="28"/>
      <c r="AU161" s="11"/>
      <c r="AV161" s="11"/>
      <c r="AW161" s="16"/>
      <c r="AX161" s="16"/>
      <c r="AY161" s="16"/>
      <c r="AZ161" s="16"/>
      <c r="BA161" s="16"/>
      <c r="BB161" s="16"/>
      <c r="BC161" s="16"/>
      <c r="BD161" s="16"/>
      <c r="BE161" s="14"/>
      <c r="BF161" s="11"/>
      <c r="BG161" s="11"/>
    </row>
    <row r="162" spans="1:59" ht="30" customHeight="1" x14ac:dyDescent="0.8">
      <c r="A162" s="35" t="s">
        <v>537</v>
      </c>
      <c r="B162" s="52"/>
      <c r="C162" s="274" t="s">
        <v>650</v>
      </c>
      <c r="D162" s="9"/>
      <c r="E162" s="34"/>
      <c r="F162" s="36"/>
      <c r="G162" s="58"/>
      <c r="H162" s="59"/>
      <c r="I162" s="60"/>
      <c r="J162" s="58"/>
      <c r="K162" s="60"/>
      <c r="L162" s="58"/>
      <c r="M162" s="59"/>
      <c r="N162" s="59"/>
      <c r="O162" s="60"/>
      <c r="P162" s="58"/>
      <c r="Q162" s="59"/>
      <c r="R162" s="59"/>
      <c r="S162" s="60"/>
      <c r="T162" s="27"/>
      <c r="U162" s="29"/>
      <c r="V162" s="217"/>
      <c r="W162" s="15"/>
      <c r="X162" s="61" t="s">
        <v>248</v>
      </c>
      <c r="Y162" s="62"/>
      <c r="Z162" s="154" t="s">
        <v>499</v>
      </c>
      <c r="AA162" s="64"/>
      <c r="AB162" s="65"/>
      <c r="AC162" s="37"/>
      <c r="AE162" s="12" t="s">
        <v>248</v>
      </c>
      <c r="AF162" s="171" t="s">
        <v>500</v>
      </c>
      <c r="AG162" s="9"/>
      <c r="AH162" s="34"/>
      <c r="AI162" s="37"/>
      <c r="AJ162" s="66"/>
      <c r="AK162" s="69"/>
      <c r="AL162" s="69"/>
      <c r="AM162" s="67"/>
      <c r="AN162" s="68"/>
      <c r="AO162" s="67"/>
      <c r="AP162" s="68"/>
      <c r="AQ162" s="68"/>
      <c r="AR162" s="68"/>
      <c r="AS162" s="66"/>
      <c r="AT162" s="69"/>
      <c r="AU162" s="68"/>
      <c r="AV162" s="68"/>
      <c r="AW162" s="16"/>
      <c r="AX162" s="16"/>
      <c r="AY162" s="16"/>
      <c r="AZ162" s="16"/>
      <c r="BA162" s="16"/>
      <c r="BB162" s="16"/>
      <c r="BC162" s="16"/>
      <c r="BD162" s="16"/>
      <c r="BE162" s="14"/>
      <c r="BF162" s="11"/>
      <c r="BG162" s="11"/>
    </row>
    <row r="163" spans="1:59" ht="30" customHeight="1" x14ac:dyDescent="0.8">
      <c r="A163" s="35" t="s">
        <v>538</v>
      </c>
      <c r="B163" s="52"/>
      <c r="C163" s="146" t="s">
        <v>972</v>
      </c>
      <c r="D163" s="53"/>
      <c r="E163" s="22" t="s">
        <v>164</v>
      </c>
      <c r="F163" s="22">
        <v>1</v>
      </c>
      <c r="G163" s="49"/>
      <c r="H163" s="29"/>
      <c r="I163" s="31">
        <f t="shared" si="19"/>
        <v>0</v>
      </c>
      <c r="J163" s="49"/>
      <c r="K163" s="215">
        <f t="shared" si="20"/>
        <v>0</v>
      </c>
      <c r="L163" s="58"/>
      <c r="M163" s="59">
        <f t="shared" si="21"/>
        <v>0</v>
      </c>
      <c r="N163" s="59"/>
      <c r="O163" s="60">
        <f t="shared" si="22"/>
        <v>0</v>
      </c>
      <c r="P163" s="27"/>
      <c r="Q163" s="29">
        <f t="shared" si="23"/>
        <v>0</v>
      </c>
      <c r="R163" s="26"/>
      <c r="S163" s="31">
        <f t="shared" si="24"/>
        <v>0</v>
      </c>
      <c r="T163" s="27">
        <f t="shared" si="25"/>
        <v>0</v>
      </c>
      <c r="U163" s="29">
        <f t="shared" si="26"/>
        <v>0</v>
      </c>
      <c r="V163" s="217">
        <f t="shared" si="27"/>
        <v>0</v>
      </c>
      <c r="W163" s="15"/>
      <c r="X163" s="61"/>
      <c r="Y163" s="62"/>
      <c r="Z163" s="63"/>
      <c r="AA163" s="64"/>
      <c r="AB163" s="65"/>
      <c r="AC163" s="37"/>
      <c r="AE163" s="12"/>
      <c r="AF163" s="10"/>
      <c r="AG163" s="9"/>
      <c r="AH163" s="34"/>
      <c r="AI163" s="37"/>
      <c r="AJ163" s="14"/>
      <c r="AK163" s="28"/>
      <c r="AL163" s="28"/>
      <c r="AM163" s="33"/>
      <c r="AN163" s="11"/>
      <c r="AO163" s="67"/>
      <c r="AP163" s="68"/>
      <c r="AQ163" s="68"/>
      <c r="AR163" s="68"/>
      <c r="AS163" s="14"/>
      <c r="AT163" s="28"/>
      <c r="AU163" s="11"/>
      <c r="AV163" s="11"/>
      <c r="AW163" s="16"/>
      <c r="AX163" s="16"/>
      <c r="AY163" s="16"/>
      <c r="AZ163" s="16"/>
      <c r="BA163" s="16"/>
      <c r="BB163" s="16"/>
      <c r="BC163" s="16"/>
      <c r="BD163" s="16"/>
      <c r="BE163" s="14"/>
      <c r="BF163" s="11"/>
      <c r="BG163" s="11"/>
    </row>
    <row r="164" spans="1:59" ht="30" customHeight="1" x14ac:dyDescent="0.8">
      <c r="A164" s="35" t="s">
        <v>539</v>
      </c>
      <c r="B164" s="52"/>
      <c r="C164" s="146" t="s">
        <v>1025</v>
      </c>
      <c r="D164" s="53"/>
      <c r="E164" s="22" t="s">
        <v>164</v>
      </c>
      <c r="F164" s="22">
        <v>6</v>
      </c>
      <c r="G164" s="49"/>
      <c r="H164" s="29"/>
      <c r="I164" s="31">
        <f t="shared" si="19"/>
        <v>0</v>
      </c>
      <c r="J164" s="49"/>
      <c r="K164" s="215">
        <f t="shared" si="20"/>
        <v>0</v>
      </c>
      <c r="L164" s="58"/>
      <c r="M164" s="59">
        <f t="shared" si="21"/>
        <v>0</v>
      </c>
      <c r="N164" s="59"/>
      <c r="O164" s="60">
        <f t="shared" si="22"/>
        <v>0</v>
      </c>
      <c r="P164" s="27"/>
      <c r="Q164" s="29">
        <f t="shared" si="23"/>
        <v>0</v>
      </c>
      <c r="R164" s="26"/>
      <c r="S164" s="31">
        <f t="shared" si="24"/>
        <v>0</v>
      </c>
      <c r="T164" s="27">
        <f t="shared" si="25"/>
        <v>0</v>
      </c>
      <c r="U164" s="29">
        <f t="shared" si="26"/>
        <v>0</v>
      </c>
      <c r="V164" s="217">
        <f t="shared" si="27"/>
        <v>0</v>
      </c>
      <c r="W164" s="15"/>
      <c r="X164" s="61"/>
      <c r="Y164" s="62"/>
      <c r="Z164" s="63"/>
      <c r="AA164" s="64"/>
      <c r="AB164" s="65"/>
      <c r="AC164" s="37"/>
      <c r="AE164" s="12"/>
      <c r="AF164" s="10"/>
      <c r="AG164" s="9"/>
      <c r="AH164" s="34"/>
      <c r="AI164" s="37"/>
      <c r="AJ164" s="14"/>
      <c r="AK164" s="28"/>
      <c r="AL164" s="28"/>
      <c r="AM164" s="33"/>
      <c r="AN164" s="11"/>
      <c r="AO164" s="67"/>
      <c r="AP164" s="68"/>
      <c r="AQ164" s="68"/>
      <c r="AR164" s="68"/>
      <c r="AS164" s="14"/>
      <c r="AT164" s="28"/>
      <c r="AU164" s="11"/>
      <c r="AV164" s="11"/>
      <c r="AW164" s="16"/>
      <c r="AX164" s="16"/>
      <c r="AY164" s="16"/>
      <c r="AZ164" s="16"/>
      <c r="BA164" s="16"/>
      <c r="BB164" s="16"/>
      <c r="BC164" s="16"/>
      <c r="BD164" s="16"/>
      <c r="BE164" s="14"/>
      <c r="BF164" s="11"/>
      <c r="BG164" s="11"/>
    </row>
    <row r="165" spans="1:59" ht="30" customHeight="1" x14ac:dyDescent="0.8">
      <c r="A165" s="35" t="s">
        <v>540</v>
      </c>
      <c r="B165" s="52"/>
      <c r="C165" s="146" t="s">
        <v>973</v>
      </c>
      <c r="D165" s="53"/>
      <c r="E165" s="22" t="s">
        <v>164</v>
      </c>
      <c r="F165" s="22">
        <v>1</v>
      </c>
      <c r="G165" s="49"/>
      <c r="H165" s="29"/>
      <c r="I165" s="31">
        <f t="shared" si="19"/>
        <v>0</v>
      </c>
      <c r="J165" s="49"/>
      <c r="K165" s="215">
        <f t="shared" si="20"/>
        <v>0</v>
      </c>
      <c r="L165" s="58"/>
      <c r="M165" s="59">
        <f t="shared" si="21"/>
        <v>0</v>
      </c>
      <c r="N165" s="59"/>
      <c r="O165" s="60">
        <f t="shared" si="22"/>
        <v>0</v>
      </c>
      <c r="P165" s="27"/>
      <c r="Q165" s="29">
        <f t="shared" si="23"/>
        <v>0</v>
      </c>
      <c r="R165" s="26"/>
      <c r="S165" s="31">
        <f t="shared" si="24"/>
        <v>0</v>
      </c>
      <c r="T165" s="27">
        <f t="shared" si="25"/>
        <v>0</v>
      </c>
      <c r="U165" s="29">
        <f t="shared" si="26"/>
        <v>0</v>
      </c>
      <c r="V165" s="217">
        <f t="shared" si="27"/>
        <v>0</v>
      </c>
      <c r="W165" s="15"/>
      <c r="X165" s="61"/>
      <c r="Y165" s="62"/>
      <c r="Z165" s="63"/>
      <c r="AA165" s="64"/>
      <c r="AB165" s="65"/>
      <c r="AC165" s="37"/>
      <c r="AE165" s="12"/>
      <c r="AF165" s="10"/>
      <c r="AG165" s="9"/>
      <c r="AH165" s="34"/>
      <c r="AI165" s="37"/>
      <c r="AJ165" s="14"/>
      <c r="AK165" s="28"/>
      <c r="AL165" s="28"/>
      <c r="AM165" s="33"/>
      <c r="AN165" s="11"/>
      <c r="AO165" s="67"/>
      <c r="AP165" s="68"/>
      <c r="AQ165" s="68"/>
      <c r="AR165" s="68"/>
      <c r="AS165" s="14"/>
      <c r="AT165" s="28"/>
      <c r="AU165" s="11"/>
      <c r="AV165" s="11"/>
      <c r="AW165" s="16"/>
      <c r="AX165" s="16"/>
      <c r="AY165" s="16"/>
      <c r="AZ165" s="16"/>
      <c r="BA165" s="16"/>
      <c r="BB165" s="16"/>
      <c r="BC165" s="16"/>
      <c r="BD165" s="16"/>
      <c r="BE165" s="14"/>
      <c r="BF165" s="11"/>
      <c r="BG165" s="11"/>
    </row>
    <row r="166" spans="1:59" ht="30" customHeight="1" x14ac:dyDescent="0.8">
      <c r="A166" s="35" t="s">
        <v>541</v>
      </c>
      <c r="B166" s="52"/>
      <c r="C166" s="146" t="s">
        <v>957</v>
      </c>
      <c r="D166" s="53"/>
      <c r="E166" s="22" t="s">
        <v>164</v>
      </c>
      <c r="F166" s="22">
        <v>3</v>
      </c>
      <c r="G166" s="49"/>
      <c r="H166" s="29"/>
      <c r="I166" s="31">
        <f t="shared" si="19"/>
        <v>0</v>
      </c>
      <c r="J166" s="49"/>
      <c r="K166" s="215">
        <f t="shared" si="20"/>
        <v>0</v>
      </c>
      <c r="L166" s="58"/>
      <c r="M166" s="59">
        <f t="shared" si="21"/>
        <v>0</v>
      </c>
      <c r="N166" s="59"/>
      <c r="O166" s="60">
        <f t="shared" si="22"/>
        <v>0</v>
      </c>
      <c r="P166" s="27"/>
      <c r="Q166" s="29">
        <f t="shared" si="23"/>
        <v>0</v>
      </c>
      <c r="R166" s="26"/>
      <c r="S166" s="31">
        <f t="shared" si="24"/>
        <v>0</v>
      </c>
      <c r="T166" s="27">
        <f t="shared" si="25"/>
        <v>0</v>
      </c>
      <c r="U166" s="29">
        <f t="shared" si="26"/>
        <v>0</v>
      </c>
      <c r="V166" s="217">
        <f t="shared" si="27"/>
        <v>0</v>
      </c>
      <c r="W166" s="15"/>
      <c r="X166" s="61"/>
      <c r="Y166" s="62"/>
      <c r="Z166" s="63"/>
      <c r="AA166" s="64"/>
      <c r="AB166" s="65"/>
      <c r="AC166" s="37"/>
      <c r="AE166" s="12"/>
      <c r="AF166" s="10"/>
      <c r="AG166" s="9"/>
      <c r="AH166" s="34"/>
      <c r="AI166" s="37"/>
      <c r="AJ166" s="14"/>
      <c r="AK166" s="28"/>
      <c r="AL166" s="28"/>
      <c r="AM166" s="33"/>
      <c r="AN166" s="11"/>
      <c r="AO166" s="67"/>
      <c r="AP166" s="68"/>
      <c r="AQ166" s="68"/>
      <c r="AR166" s="68"/>
      <c r="AS166" s="14"/>
      <c r="AT166" s="28"/>
      <c r="AU166" s="11"/>
      <c r="AV166" s="11"/>
      <c r="AW166" s="16"/>
      <c r="AX166" s="16"/>
      <c r="AY166" s="16"/>
      <c r="AZ166" s="16"/>
      <c r="BA166" s="16"/>
      <c r="BB166" s="16"/>
      <c r="BC166" s="16"/>
      <c r="BD166" s="16"/>
      <c r="BE166" s="14"/>
      <c r="BF166" s="11"/>
      <c r="BG166" s="11"/>
    </row>
    <row r="167" spans="1:59" ht="30" customHeight="1" x14ac:dyDescent="0.8">
      <c r="A167" s="35" t="s">
        <v>542</v>
      </c>
      <c r="B167" s="52"/>
      <c r="C167" s="146" t="s">
        <v>1065</v>
      </c>
      <c r="D167" s="97"/>
      <c r="E167" s="105" t="s">
        <v>164</v>
      </c>
      <c r="F167" s="112">
        <v>3</v>
      </c>
      <c r="G167" s="49"/>
      <c r="H167" s="29"/>
      <c r="I167" s="31">
        <f t="shared" si="19"/>
        <v>0</v>
      </c>
      <c r="J167" s="49"/>
      <c r="K167" s="215">
        <f t="shared" si="20"/>
        <v>0</v>
      </c>
      <c r="L167" s="58"/>
      <c r="M167" s="59">
        <f t="shared" si="21"/>
        <v>0</v>
      </c>
      <c r="N167" s="59"/>
      <c r="O167" s="60">
        <f t="shared" si="22"/>
        <v>0</v>
      </c>
      <c r="P167" s="27"/>
      <c r="Q167" s="29">
        <f t="shared" si="23"/>
        <v>0</v>
      </c>
      <c r="R167" s="26"/>
      <c r="S167" s="31">
        <f t="shared" si="24"/>
        <v>0</v>
      </c>
      <c r="T167" s="27">
        <f t="shared" si="25"/>
        <v>0</v>
      </c>
      <c r="U167" s="29">
        <f t="shared" si="26"/>
        <v>0</v>
      </c>
      <c r="V167" s="217">
        <f t="shared" si="27"/>
        <v>0</v>
      </c>
      <c r="W167" s="15"/>
      <c r="X167" s="61"/>
      <c r="Y167" s="62"/>
      <c r="Z167" s="63"/>
      <c r="AA167" s="64"/>
      <c r="AB167" s="65"/>
      <c r="AC167" s="37"/>
      <c r="AE167" s="12"/>
      <c r="AF167" s="10"/>
      <c r="AG167" s="9"/>
      <c r="AH167" s="34"/>
      <c r="AI167" s="37"/>
      <c r="AJ167" s="14"/>
      <c r="AK167" s="28"/>
      <c r="AL167" s="28"/>
      <c r="AM167" s="33"/>
      <c r="AN167" s="11"/>
      <c r="AO167" s="67"/>
      <c r="AP167" s="68"/>
      <c r="AQ167" s="68"/>
      <c r="AR167" s="68"/>
      <c r="AS167" s="14"/>
      <c r="AT167" s="28"/>
      <c r="AU167" s="11"/>
      <c r="AV167" s="11"/>
      <c r="AW167" s="16"/>
      <c r="AX167" s="16"/>
      <c r="AY167" s="16"/>
      <c r="AZ167" s="16"/>
      <c r="BA167" s="16"/>
      <c r="BB167" s="16"/>
      <c r="BC167" s="16"/>
      <c r="BD167" s="16"/>
      <c r="BE167" s="14"/>
      <c r="BF167" s="11"/>
      <c r="BG167" s="11"/>
    </row>
    <row r="168" spans="1:59" ht="30" customHeight="1" x14ac:dyDescent="0.8">
      <c r="A168" s="35" t="s">
        <v>543</v>
      </c>
      <c r="B168" s="52"/>
      <c r="C168" s="146" t="s">
        <v>180</v>
      </c>
      <c r="D168" s="53"/>
      <c r="E168" s="22" t="s">
        <v>886</v>
      </c>
      <c r="F168" s="22">
        <v>3</v>
      </c>
      <c r="G168" s="49"/>
      <c r="H168" s="29"/>
      <c r="I168" s="31">
        <f t="shared" si="19"/>
        <v>0</v>
      </c>
      <c r="J168" s="49"/>
      <c r="K168" s="215">
        <f t="shared" si="20"/>
        <v>0</v>
      </c>
      <c r="L168" s="58"/>
      <c r="M168" s="59">
        <f t="shared" si="21"/>
        <v>0</v>
      </c>
      <c r="N168" s="59"/>
      <c r="O168" s="60">
        <f t="shared" si="22"/>
        <v>0</v>
      </c>
      <c r="P168" s="27"/>
      <c r="Q168" s="29">
        <f t="shared" si="23"/>
        <v>0</v>
      </c>
      <c r="R168" s="26"/>
      <c r="S168" s="31">
        <f t="shared" si="24"/>
        <v>0</v>
      </c>
      <c r="T168" s="27">
        <f t="shared" si="25"/>
        <v>0</v>
      </c>
      <c r="U168" s="29">
        <f t="shared" si="26"/>
        <v>0</v>
      </c>
      <c r="V168" s="217">
        <f t="shared" si="27"/>
        <v>0</v>
      </c>
      <c r="W168" s="15"/>
      <c r="X168" s="61"/>
      <c r="Y168" s="62"/>
      <c r="Z168" s="63"/>
      <c r="AA168" s="64"/>
      <c r="AB168" s="65"/>
      <c r="AC168" s="37"/>
      <c r="AE168" s="12"/>
      <c r="AF168" s="10"/>
      <c r="AG168" s="9"/>
      <c r="AH168" s="34"/>
      <c r="AI168" s="37"/>
      <c r="AJ168" s="14"/>
      <c r="AK168" s="28"/>
      <c r="AL168" s="28"/>
      <c r="AM168" s="33"/>
      <c r="AN168" s="11"/>
      <c r="AO168" s="67"/>
      <c r="AP168" s="68"/>
      <c r="AQ168" s="68"/>
      <c r="AR168" s="68"/>
      <c r="AS168" s="14"/>
      <c r="AT168" s="28"/>
      <c r="AU168" s="11"/>
      <c r="AV168" s="11"/>
      <c r="AW168" s="16"/>
      <c r="AX168" s="16"/>
      <c r="AY168" s="16"/>
      <c r="AZ168" s="16"/>
      <c r="BA168" s="16"/>
      <c r="BB168" s="16"/>
      <c r="BC168" s="16"/>
      <c r="BD168" s="16"/>
      <c r="BE168" s="14"/>
      <c r="BF168" s="11"/>
      <c r="BG168" s="11"/>
    </row>
    <row r="169" spans="1:59" ht="30" customHeight="1" x14ac:dyDescent="0.8">
      <c r="A169" s="35" t="s">
        <v>544</v>
      </c>
      <c r="B169" s="52"/>
      <c r="C169" s="146" t="s">
        <v>960</v>
      </c>
      <c r="D169" s="53"/>
      <c r="E169" s="22" t="s">
        <v>886</v>
      </c>
      <c r="F169" s="22">
        <v>1</v>
      </c>
      <c r="G169" s="49"/>
      <c r="H169" s="29"/>
      <c r="I169" s="31">
        <f t="shared" si="19"/>
        <v>0</v>
      </c>
      <c r="J169" s="49"/>
      <c r="K169" s="215">
        <f t="shared" si="20"/>
        <v>0</v>
      </c>
      <c r="L169" s="58"/>
      <c r="M169" s="59">
        <f t="shared" si="21"/>
        <v>0</v>
      </c>
      <c r="N169" s="59"/>
      <c r="O169" s="60">
        <f t="shared" si="22"/>
        <v>0</v>
      </c>
      <c r="P169" s="27"/>
      <c r="Q169" s="29">
        <f t="shared" si="23"/>
        <v>0</v>
      </c>
      <c r="R169" s="26"/>
      <c r="S169" s="31">
        <f t="shared" si="24"/>
        <v>0</v>
      </c>
      <c r="T169" s="27">
        <f t="shared" si="25"/>
        <v>0</v>
      </c>
      <c r="U169" s="29">
        <f t="shared" si="26"/>
        <v>0</v>
      </c>
      <c r="V169" s="217">
        <f t="shared" si="27"/>
        <v>0</v>
      </c>
      <c r="W169" s="15"/>
      <c r="X169" s="61"/>
      <c r="Y169" s="62"/>
      <c r="Z169" s="63"/>
      <c r="AA169" s="64"/>
      <c r="AB169" s="65"/>
      <c r="AC169" s="37"/>
      <c r="AE169" s="12"/>
      <c r="AF169" s="10"/>
      <c r="AG169" s="9"/>
      <c r="AH169" s="34"/>
      <c r="AI169" s="37"/>
      <c r="AJ169" s="14"/>
      <c r="AK169" s="28"/>
      <c r="AL169" s="28"/>
      <c r="AM169" s="33"/>
      <c r="AN169" s="11"/>
      <c r="AO169" s="67"/>
      <c r="AP169" s="68"/>
      <c r="AQ169" s="68"/>
      <c r="AR169" s="68"/>
      <c r="AS169" s="14"/>
      <c r="AT169" s="28"/>
      <c r="AU169" s="11"/>
      <c r="AV169" s="11"/>
      <c r="AW169" s="16"/>
      <c r="AX169" s="16"/>
      <c r="AY169" s="16"/>
      <c r="AZ169" s="16"/>
      <c r="BA169" s="16"/>
      <c r="BB169" s="16"/>
      <c r="BC169" s="16"/>
      <c r="BD169" s="16"/>
      <c r="BE169" s="14"/>
      <c r="BF169" s="11"/>
      <c r="BG169" s="11"/>
    </row>
    <row r="170" spans="1:59" ht="30" customHeight="1" x14ac:dyDescent="0.8">
      <c r="A170" s="35" t="s">
        <v>545</v>
      </c>
      <c r="B170" s="52"/>
      <c r="C170" s="146" t="s">
        <v>974</v>
      </c>
      <c r="D170" s="53"/>
      <c r="E170" s="22" t="s">
        <v>886</v>
      </c>
      <c r="F170" s="22">
        <v>1</v>
      </c>
      <c r="G170" s="49"/>
      <c r="H170" s="29"/>
      <c r="I170" s="31">
        <f t="shared" si="19"/>
        <v>0</v>
      </c>
      <c r="J170" s="49"/>
      <c r="K170" s="215">
        <f t="shared" si="20"/>
        <v>0</v>
      </c>
      <c r="L170" s="58"/>
      <c r="M170" s="59">
        <f t="shared" si="21"/>
        <v>0</v>
      </c>
      <c r="N170" s="59"/>
      <c r="O170" s="60">
        <f t="shared" si="22"/>
        <v>0</v>
      </c>
      <c r="P170" s="27"/>
      <c r="Q170" s="29">
        <f t="shared" si="23"/>
        <v>0</v>
      </c>
      <c r="R170" s="26"/>
      <c r="S170" s="31">
        <f t="shared" si="24"/>
        <v>0</v>
      </c>
      <c r="T170" s="27">
        <f t="shared" si="25"/>
        <v>0</v>
      </c>
      <c r="U170" s="29">
        <f t="shared" si="26"/>
        <v>0</v>
      </c>
      <c r="V170" s="217">
        <f t="shared" si="27"/>
        <v>0</v>
      </c>
      <c r="W170" s="15"/>
      <c r="X170" s="61"/>
      <c r="Y170" s="62"/>
      <c r="Z170" s="63"/>
      <c r="AA170" s="64"/>
      <c r="AB170" s="65"/>
      <c r="AC170" s="37"/>
      <c r="AE170" s="12"/>
      <c r="AF170" s="10"/>
      <c r="AG170" s="9"/>
      <c r="AH170" s="34"/>
      <c r="AI170" s="37"/>
      <c r="AJ170" s="14"/>
      <c r="AK170" s="28"/>
      <c r="AL170" s="28"/>
      <c r="AM170" s="33"/>
      <c r="AN170" s="11"/>
      <c r="AO170" s="67"/>
      <c r="AP170" s="68"/>
      <c r="AQ170" s="68"/>
      <c r="AR170" s="68"/>
      <c r="AS170" s="14"/>
      <c r="AT170" s="28"/>
      <c r="AU170" s="11"/>
      <c r="AV170" s="11"/>
      <c r="AW170" s="16"/>
      <c r="AX170" s="16"/>
      <c r="AY170" s="16"/>
      <c r="AZ170" s="16"/>
      <c r="BA170" s="16"/>
      <c r="BB170" s="16"/>
      <c r="BC170" s="16"/>
      <c r="BD170" s="16"/>
      <c r="BE170" s="14"/>
      <c r="BF170" s="11"/>
      <c r="BG170" s="11"/>
    </row>
    <row r="171" spans="1:59" ht="30" customHeight="1" x14ac:dyDescent="0.8">
      <c r="A171" s="35" t="s">
        <v>546</v>
      </c>
      <c r="B171" s="52"/>
      <c r="C171" s="146" t="s">
        <v>191</v>
      </c>
      <c r="D171" s="53"/>
      <c r="E171" s="22" t="s">
        <v>886</v>
      </c>
      <c r="F171" s="22">
        <v>1</v>
      </c>
      <c r="G171" s="49"/>
      <c r="H171" s="29"/>
      <c r="I171" s="31">
        <f t="shared" si="19"/>
        <v>0</v>
      </c>
      <c r="J171" s="49"/>
      <c r="K171" s="215">
        <f t="shared" si="20"/>
        <v>0</v>
      </c>
      <c r="L171" s="58"/>
      <c r="M171" s="59">
        <f t="shared" si="21"/>
        <v>0</v>
      </c>
      <c r="N171" s="59"/>
      <c r="O171" s="60">
        <f t="shared" si="22"/>
        <v>0</v>
      </c>
      <c r="P171" s="27"/>
      <c r="Q171" s="29">
        <f t="shared" si="23"/>
        <v>0</v>
      </c>
      <c r="R171" s="26"/>
      <c r="S171" s="31">
        <f t="shared" si="24"/>
        <v>0</v>
      </c>
      <c r="T171" s="27">
        <f t="shared" si="25"/>
        <v>0</v>
      </c>
      <c r="U171" s="29">
        <f t="shared" si="26"/>
        <v>0</v>
      </c>
      <c r="V171" s="217">
        <f t="shared" si="27"/>
        <v>0</v>
      </c>
      <c r="W171" s="15"/>
      <c r="X171" s="61"/>
      <c r="Y171" s="62"/>
      <c r="Z171" s="63"/>
      <c r="AA171" s="64"/>
      <c r="AB171" s="65"/>
      <c r="AC171" s="37"/>
      <c r="AE171" s="12"/>
      <c r="AF171" s="10"/>
      <c r="AG171" s="9"/>
      <c r="AH171" s="34"/>
      <c r="AI171" s="37"/>
      <c r="AJ171" s="14"/>
      <c r="AK171" s="28"/>
      <c r="AL171" s="28"/>
      <c r="AM171" s="33"/>
      <c r="AN171" s="11"/>
      <c r="AO171" s="67"/>
      <c r="AP171" s="68"/>
      <c r="AQ171" s="68"/>
      <c r="AR171" s="68"/>
      <c r="AS171" s="14"/>
      <c r="AT171" s="28"/>
      <c r="AU171" s="11"/>
      <c r="AV171" s="11"/>
      <c r="AW171" s="16"/>
      <c r="AX171" s="16"/>
      <c r="AY171" s="16"/>
      <c r="AZ171" s="16"/>
      <c r="BA171" s="16"/>
      <c r="BB171" s="16"/>
      <c r="BC171" s="16"/>
      <c r="BD171" s="16"/>
      <c r="BE171" s="14"/>
      <c r="BF171" s="11"/>
      <c r="BG171" s="11"/>
    </row>
    <row r="172" spans="1:59" ht="30" customHeight="1" x14ac:dyDescent="0.8">
      <c r="A172" s="35" t="s">
        <v>547</v>
      </c>
      <c r="B172" s="52"/>
      <c r="C172" s="146" t="s">
        <v>194</v>
      </c>
      <c r="D172" s="53"/>
      <c r="E172" s="22" t="s">
        <v>886</v>
      </c>
      <c r="F172" s="22">
        <v>1</v>
      </c>
      <c r="G172" s="49"/>
      <c r="H172" s="29"/>
      <c r="I172" s="31">
        <f t="shared" si="19"/>
        <v>0</v>
      </c>
      <c r="J172" s="49"/>
      <c r="K172" s="215">
        <f t="shared" si="20"/>
        <v>0</v>
      </c>
      <c r="L172" s="58"/>
      <c r="M172" s="59">
        <f t="shared" si="21"/>
        <v>0</v>
      </c>
      <c r="N172" s="59"/>
      <c r="O172" s="60">
        <f t="shared" si="22"/>
        <v>0</v>
      </c>
      <c r="P172" s="27"/>
      <c r="Q172" s="29">
        <f t="shared" si="23"/>
        <v>0</v>
      </c>
      <c r="R172" s="26"/>
      <c r="S172" s="31">
        <f t="shared" si="24"/>
        <v>0</v>
      </c>
      <c r="T172" s="27">
        <f t="shared" si="25"/>
        <v>0</v>
      </c>
      <c r="U172" s="29">
        <f t="shared" si="26"/>
        <v>0</v>
      </c>
      <c r="V172" s="217">
        <f t="shared" si="27"/>
        <v>0</v>
      </c>
      <c r="W172" s="15"/>
      <c r="X172" s="61"/>
      <c r="Y172" s="62"/>
      <c r="Z172" s="63"/>
      <c r="AA172" s="64"/>
      <c r="AB172" s="65"/>
      <c r="AC172" s="37"/>
      <c r="AE172" s="12"/>
      <c r="AF172" s="10"/>
      <c r="AG172" s="9"/>
      <c r="AH172" s="34"/>
      <c r="AI172" s="37"/>
      <c r="AJ172" s="14"/>
      <c r="AK172" s="28"/>
      <c r="AL172" s="28"/>
      <c r="AM172" s="33"/>
      <c r="AN172" s="11"/>
      <c r="AO172" s="67"/>
      <c r="AP172" s="68"/>
      <c r="AQ172" s="68"/>
      <c r="AR172" s="68"/>
      <c r="AS172" s="14"/>
      <c r="AT172" s="28"/>
      <c r="AU172" s="11"/>
      <c r="AV172" s="11"/>
      <c r="AW172" s="16"/>
      <c r="AX172" s="16"/>
      <c r="AY172" s="16"/>
      <c r="AZ172" s="16"/>
      <c r="BA172" s="16"/>
      <c r="BB172" s="16"/>
      <c r="BC172" s="16"/>
      <c r="BD172" s="16"/>
      <c r="BE172" s="14"/>
      <c r="BF172" s="11"/>
      <c r="BG172" s="11"/>
    </row>
    <row r="173" spans="1:59" ht="30" customHeight="1" x14ac:dyDescent="0.8">
      <c r="A173" s="35" t="s">
        <v>592</v>
      </c>
      <c r="B173" s="52"/>
      <c r="C173" s="146" t="s">
        <v>613</v>
      </c>
      <c r="D173" s="9"/>
      <c r="E173" s="34" t="s">
        <v>886</v>
      </c>
      <c r="F173" s="36">
        <v>1</v>
      </c>
      <c r="G173" s="49"/>
      <c r="H173" s="29"/>
      <c r="I173" s="31">
        <f t="shared" si="19"/>
        <v>0</v>
      </c>
      <c r="J173" s="49"/>
      <c r="K173" s="215">
        <f t="shared" si="20"/>
        <v>0</v>
      </c>
      <c r="L173" s="58"/>
      <c r="M173" s="59">
        <f t="shared" si="21"/>
        <v>0</v>
      </c>
      <c r="N173" s="59"/>
      <c r="O173" s="60">
        <f t="shared" si="22"/>
        <v>0</v>
      </c>
      <c r="P173" s="27"/>
      <c r="Q173" s="29">
        <f t="shared" si="23"/>
        <v>0</v>
      </c>
      <c r="R173" s="29"/>
      <c r="S173" s="31">
        <f t="shared" si="24"/>
        <v>0</v>
      </c>
      <c r="T173" s="27">
        <f t="shared" si="25"/>
        <v>0</v>
      </c>
      <c r="U173" s="29">
        <f t="shared" si="26"/>
        <v>0</v>
      </c>
      <c r="V173" s="217">
        <f t="shared" si="27"/>
        <v>0</v>
      </c>
      <c r="W173" s="15"/>
      <c r="X173" s="61"/>
      <c r="Y173" s="62"/>
      <c r="Z173" s="63"/>
      <c r="AA173" s="64"/>
      <c r="AB173" s="65"/>
      <c r="AC173" s="37"/>
      <c r="AE173" s="12"/>
      <c r="AF173" s="10"/>
      <c r="AG173" s="9"/>
      <c r="AH173" s="34"/>
      <c r="AI173" s="37"/>
      <c r="AJ173" s="14"/>
      <c r="AK173" s="28"/>
      <c r="AL173" s="28"/>
      <c r="AM173" s="33"/>
      <c r="AN173" s="11"/>
      <c r="AO173" s="67"/>
      <c r="AP173" s="68"/>
      <c r="AQ173" s="68"/>
      <c r="AR173" s="68"/>
      <c r="AS173" s="14"/>
      <c r="AT173" s="28"/>
      <c r="AU173" s="11"/>
      <c r="AV173" s="11"/>
      <c r="AW173" s="16"/>
      <c r="AX173" s="16"/>
      <c r="AY173" s="16"/>
      <c r="AZ173" s="16"/>
      <c r="BA173" s="16"/>
      <c r="BB173" s="16"/>
      <c r="BC173" s="16"/>
      <c r="BD173" s="16"/>
      <c r="BE173" s="14"/>
      <c r="BF173" s="11"/>
      <c r="BG173" s="11"/>
    </row>
    <row r="174" spans="1:59" ht="30" customHeight="1" x14ac:dyDescent="0.8">
      <c r="A174" s="35" t="s">
        <v>1067</v>
      </c>
      <c r="B174" s="52"/>
      <c r="C174" s="146" t="s">
        <v>975</v>
      </c>
      <c r="D174" s="53"/>
      <c r="E174" s="22" t="s">
        <v>886</v>
      </c>
      <c r="F174" s="22">
        <v>1</v>
      </c>
      <c r="G174" s="49"/>
      <c r="H174" s="29"/>
      <c r="I174" s="31">
        <f t="shared" si="19"/>
        <v>0</v>
      </c>
      <c r="J174" s="49"/>
      <c r="K174" s="215">
        <f t="shared" si="20"/>
        <v>0</v>
      </c>
      <c r="L174" s="58"/>
      <c r="M174" s="59">
        <f t="shared" si="21"/>
        <v>0</v>
      </c>
      <c r="N174" s="59"/>
      <c r="O174" s="60">
        <f t="shared" si="22"/>
        <v>0</v>
      </c>
      <c r="P174" s="27"/>
      <c r="Q174" s="29">
        <f t="shared" si="23"/>
        <v>0</v>
      </c>
      <c r="R174" s="29"/>
      <c r="S174" s="31">
        <f t="shared" si="24"/>
        <v>0</v>
      </c>
      <c r="T174" s="27">
        <f t="shared" si="25"/>
        <v>0</v>
      </c>
      <c r="U174" s="29">
        <f t="shared" si="26"/>
        <v>0</v>
      </c>
      <c r="V174" s="217">
        <f t="shared" si="27"/>
        <v>0</v>
      </c>
      <c r="W174" s="15"/>
      <c r="X174" s="61"/>
      <c r="Y174" s="62"/>
      <c r="Z174" s="63"/>
      <c r="AA174" s="64"/>
      <c r="AB174" s="65"/>
      <c r="AC174" s="37"/>
      <c r="AE174" s="12"/>
      <c r="AF174" s="10"/>
      <c r="AG174" s="9"/>
      <c r="AH174" s="34"/>
      <c r="AI174" s="37"/>
      <c r="AJ174" s="14"/>
      <c r="AK174" s="28"/>
      <c r="AL174" s="28"/>
      <c r="AM174" s="33"/>
      <c r="AN174" s="11"/>
      <c r="AO174" s="67"/>
      <c r="AP174" s="68"/>
      <c r="AQ174" s="68"/>
      <c r="AR174" s="68"/>
      <c r="AS174" s="14"/>
      <c r="AT174" s="28"/>
      <c r="AU174" s="11"/>
      <c r="AV174" s="11"/>
      <c r="AW174" s="16"/>
      <c r="AX174" s="16"/>
      <c r="AY174" s="16"/>
      <c r="AZ174" s="16"/>
      <c r="BA174" s="16"/>
      <c r="BB174" s="16"/>
      <c r="BC174" s="16"/>
      <c r="BD174" s="16"/>
      <c r="BE174" s="14"/>
      <c r="BF174" s="11"/>
      <c r="BG174" s="11"/>
    </row>
    <row r="175" spans="1:59" ht="30" customHeight="1" x14ac:dyDescent="0.8">
      <c r="A175" s="35" t="s">
        <v>548</v>
      </c>
      <c r="B175" s="52"/>
      <c r="C175" s="274" t="s">
        <v>267</v>
      </c>
      <c r="D175" s="9"/>
      <c r="E175" s="34"/>
      <c r="F175" s="36"/>
      <c r="G175" s="58"/>
      <c r="H175" s="59"/>
      <c r="I175" s="60"/>
      <c r="J175" s="58"/>
      <c r="K175" s="60"/>
      <c r="L175" s="58"/>
      <c r="M175" s="59"/>
      <c r="N175" s="59"/>
      <c r="O175" s="60"/>
      <c r="P175" s="58"/>
      <c r="Q175" s="59"/>
      <c r="R175" s="59"/>
      <c r="S175" s="60"/>
      <c r="T175" s="27"/>
      <c r="U175" s="29"/>
      <c r="V175" s="217"/>
      <c r="W175" s="15"/>
      <c r="X175" s="61" t="s">
        <v>266</v>
      </c>
      <c r="Y175" s="62"/>
      <c r="Z175" s="154" t="s">
        <v>267</v>
      </c>
      <c r="AA175" s="64"/>
      <c r="AB175" s="65"/>
      <c r="AC175" s="37"/>
      <c r="AE175" s="12" t="s">
        <v>266</v>
      </c>
      <c r="AF175" s="171" t="s">
        <v>268</v>
      </c>
      <c r="AG175" s="9"/>
      <c r="AH175" s="34"/>
      <c r="AI175" s="37"/>
      <c r="AJ175" s="66"/>
      <c r="AK175" s="28"/>
      <c r="AL175" s="28"/>
      <c r="AM175" s="67"/>
      <c r="AN175" s="68"/>
      <c r="AO175" s="67"/>
      <c r="AP175" s="68"/>
      <c r="AQ175" s="68"/>
      <c r="AR175" s="68"/>
      <c r="AS175" s="66"/>
      <c r="AT175" s="69"/>
      <c r="AU175" s="68"/>
      <c r="AV175" s="68"/>
      <c r="AW175" s="16"/>
      <c r="AX175" s="16"/>
      <c r="AY175" s="16"/>
      <c r="AZ175" s="16"/>
      <c r="BA175" s="16"/>
      <c r="BB175" s="16"/>
      <c r="BC175" s="16"/>
      <c r="BD175" s="16"/>
      <c r="BE175" s="14"/>
      <c r="BF175" s="11"/>
      <c r="BG175" s="11"/>
    </row>
    <row r="176" spans="1:59" ht="30" customHeight="1" x14ac:dyDescent="0.8">
      <c r="A176" s="35" t="s">
        <v>549</v>
      </c>
      <c r="B176" s="52"/>
      <c r="C176" s="96" t="s">
        <v>1031</v>
      </c>
      <c r="D176" s="97"/>
      <c r="E176" s="105" t="s">
        <v>164</v>
      </c>
      <c r="F176" s="112">
        <v>1</v>
      </c>
      <c r="G176" s="49"/>
      <c r="H176" s="29"/>
      <c r="I176" s="31">
        <f t="shared" si="19"/>
        <v>0</v>
      </c>
      <c r="J176" s="40"/>
      <c r="K176" s="219">
        <f t="shared" si="20"/>
        <v>0</v>
      </c>
      <c r="L176" s="58"/>
      <c r="M176" s="59">
        <f t="shared" si="21"/>
        <v>0</v>
      </c>
      <c r="N176" s="59"/>
      <c r="O176" s="60">
        <f t="shared" si="22"/>
        <v>0</v>
      </c>
      <c r="P176" s="27"/>
      <c r="Q176" s="29">
        <f t="shared" si="23"/>
        <v>0</v>
      </c>
      <c r="R176" s="26"/>
      <c r="S176" s="31">
        <f t="shared" si="24"/>
        <v>0</v>
      </c>
      <c r="T176" s="27">
        <f t="shared" si="25"/>
        <v>0</v>
      </c>
      <c r="U176" s="29">
        <f t="shared" si="26"/>
        <v>0</v>
      </c>
      <c r="V176" s="217">
        <f t="shared" si="27"/>
        <v>0</v>
      </c>
      <c r="W176" s="15"/>
      <c r="X176" s="61" t="s">
        <v>269</v>
      </c>
      <c r="Y176" s="62"/>
      <c r="Z176" s="63" t="s">
        <v>163</v>
      </c>
      <c r="AA176" s="64"/>
      <c r="AB176" s="65" t="s">
        <v>164</v>
      </c>
      <c r="AC176" s="37">
        <v>1</v>
      </c>
      <c r="AE176" s="12" t="s">
        <v>269</v>
      </c>
      <c r="AF176" s="10" t="s">
        <v>165</v>
      </c>
      <c r="AG176" s="9"/>
      <c r="AH176" s="34" t="s">
        <v>164</v>
      </c>
      <c r="AI176" s="37">
        <v>1</v>
      </c>
      <c r="AJ176" s="14">
        <v>2500</v>
      </c>
      <c r="AK176" s="28"/>
      <c r="AL176" s="28"/>
      <c r="AM176" s="33"/>
      <c r="AN176" s="11"/>
      <c r="AO176" s="67"/>
      <c r="AP176" s="68"/>
      <c r="AQ176" s="68"/>
      <c r="AR176" s="68"/>
      <c r="AS176" s="14"/>
      <c r="AT176" s="28"/>
      <c r="AU176" s="11"/>
      <c r="AV176" s="11"/>
      <c r="AW176" s="16"/>
      <c r="AX176" s="16"/>
      <c r="AY176" s="16"/>
      <c r="AZ176" s="16"/>
      <c r="BA176" s="16"/>
      <c r="BB176" s="16"/>
      <c r="BC176" s="16"/>
      <c r="BD176" s="16"/>
      <c r="BE176" s="14"/>
      <c r="BF176" s="11"/>
      <c r="BG176" s="11"/>
    </row>
    <row r="177" spans="1:59" ht="30" customHeight="1" x14ac:dyDescent="0.8">
      <c r="A177" s="35" t="s">
        <v>550</v>
      </c>
      <c r="B177" s="52"/>
      <c r="C177" s="96" t="s">
        <v>1032</v>
      </c>
      <c r="D177" s="97"/>
      <c r="E177" s="105" t="s">
        <v>164</v>
      </c>
      <c r="F177" s="112">
        <v>6</v>
      </c>
      <c r="G177" s="49"/>
      <c r="H177" s="29"/>
      <c r="I177" s="31">
        <f t="shared" si="19"/>
        <v>0</v>
      </c>
      <c r="J177" s="40"/>
      <c r="K177" s="219">
        <f t="shared" si="20"/>
        <v>0</v>
      </c>
      <c r="L177" s="58"/>
      <c r="M177" s="59">
        <f t="shared" si="21"/>
        <v>0</v>
      </c>
      <c r="N177" s="59"/>
      <c r="O177" s="60">
        <f t="shared" si="22"/>
        <v>0</v>
      </c>
      <c r="P177" s="27"/>
      <c r="Q177" s="29">
        <f t="shared" si="23"/>
        <v>0</v>
      </c>
      <c r="R177" s="26"/>
      <c r="S177" s="31">
        <f t="shared" si="24"/>
        <v>0</v>
      </c>
      <c r="T177" s="27">
        <f t="shared" si="25"/>
        <v>0</v>
      </c>
      <c r="U177" s="29">
        <f t="shared" si="26"/>
        <v>0</v>
      </c>
      <c r="V177" s="217">
        <f t="shared" si="27"/>
        <v>0</v>
      </c>
      <c r="W177" s="15"/>
      <c r="X177" s="61" t="s">
        <v>501</v>
      </c>
      <c r="Y177" s="62"/>
      <c r="Z177" s="63" t="s">
        <v>271</v>
      </c>
      <c r="AA177" s="64"/>
      <c r="AB177" s="65" t="s">
        <v>164</v>
      </c>
      <c r="AC177" s="37">
        <v>2</v>
      </c>
      <c r="AE177" s="12" t="s">
        <v>501</v>
      </c>
      <c r="AF177" s="10" t="s">
        <v>502</v>
      </c>
      <c r="AG177" s="9"/>
      <c r="AH177" s="34" t="s">
        <v>164</v>
      </c>
      <c r="AI177" s="37">
        <v>2</v>
      </c>
      <c r="AJ177" s="14">
        <v>900</v>
      </c>
      <c r="AK177" s="28"/>
      <c r="AL177" s="28"/>
      <c r="AM177" s="33"/>
      <c r="AN177" s="11"/>
      <c r="AO177" s="67"/>
      <c r="AP177" s="68"/>
      <c r="AQ177" s="68"/>
      <c r="AR177" s="68"/>
      <c r="AS177" s="14"/>
      <c r="AT177" s="28"/>
      <c r="AU177" s="11"/>
      <c r="AV177" s="11"/>
      <c r="AW177" s="16"/>
      <c r="AX177" s="16"/>
      <c r="AY177" s="16"/>
      <c r="AZ177" s="16"/>
      <c r="BA177" s="16"/>
      <c r="BB177" s="16"/>
      <c r="BC177" s="16"/>
      <c r="BD177" s="16"/>
      <c r="BE177" s="14"/>
      <c r="BF177" s="11"/>
      <c r="BG177" s="11"/>
    </row>
    <row r="178" spans="1:59" ht="30" customHeight="1" x14ac:dyDescent="0.8">
      <c r="A178" s="35" t="s">
        <v>551</v>
      </c>
      <c r="B178" s="52"/>
      <c r="C178" s="96" t="s">
        <v>273</v>
      </c>
      <c r="D178" s="97"/>
      <c r="E178" s="105" t="s">
        <v>164</v>
      </c>
      <c r="F178" s="112">
        <v>6</v>
      </c>
      <c r="G178" s="49"/>
      <c r="H178" s="29"/>
      <c r="I178" s="31">
        <f t="shared" si="19"/>
        <v>0</v>
      </c>
      <c r="J178" s="40"/>
      <c r="K178" s="219">
        <f t="shared" si="20"/>
        <v>0</v>
      </c>
      <c r="L178" s="58"/>
      <c r="M178" s="59">
        <f t="shared" si="21"/>
        <v>0</v>
      </c>
      <c r="N178" s="59"/>
      <c r="O178" s="60">
        <f t="shared" si="22"/>
        <v>0</v>
      </c>
      <c r="P178" s="27"/>
      <c r="Q178" s="29">
        <f t="shared" si="23"/>
        <v>0</v>
      </c>
      <c r="R178" s="26"/>
      <c r="S178" s="31">
        <f t="shared" si="24"/>
        <v>0</v>
      </c>
      <c r="T178" s="27">
        <f t="shared" si="25"/>
        <v>0</v>
      </c>
      <c r="U178" s="29">
        <f t="shared" si="26"/>
        <v>0</v>
      </c>
      <c r="V178" s="217">
        <f t="shared" si="27"/>
        <v>0</v>
      </c>
      <c r="W178" s="15"/>
      <c r="X178" s="61" t="s">
        <v>270</v>
      </c>
      <c r="Y178" s="62"/>
      <c r="Z178" s="63" t="s">
        <v>273</v>
      </c>
      <c r="AA178" s="64"/>
      <c r="AB178" s="65" t="s">
        <v>164</v>
      </c>
      <c r="AC178" s="37">
        <v>6</v>
      </c>
      <c r="AE178" s="12" t="s">
        <v>270</v>
      </c>
      <c r="AF178" s="10" t="s">
        <v>274</v>
      </c>
      <c r="AG178" s="9"/>
      <c r="AH178" s="34" t="s">
        <v>164</v>
      </c>
      <c r="AI178" s="37">
        <v>6</v>
      </c>
      <c r="AJ178" s="14">
        <v>600</v>
      </c>
      <c r="AK178" s="28"/>
      <c r="AL178" s="28"/>
      <c r="AM178" s="33"/>
      <c r="AN178" s="11"/>
      <c r="AO178" s="67"/>
      <c r="AP178" s="68"/>
      <c r="AQ178" s="68"/>
      <c r="AR178" s="68"/>
      <c r="AS178" s="14"/>
      <c r="AT178" s="28"/>
      <c r="AU178" s="11"/>
      <c r="AV178" s="11"/>
      <c r="AW178" s="16"/>
      <c r="AX178" s="16"/>
      <c r="AY178" s="16"/>
      <c r="AZ178" s="16"/>
      <c r="BA178" s="16"/>
      <c r="BB178" s="16"/>
      <c r="BC178" s="16"/>
      <c r="BD178" s="16"/>
      <c r="BE178" s="14"/>
      <c r="BF178" s="11"/>
      <c r="BG178" s="11"/>
    </row>
    <row r="179" spans="1:59" ht="30" customHeight="1" x14ac:dyDescent="0.8">
      <c r="A179" s="35" t="s">
        <v>552</v>
      </c>
      <c r="B179" s="52"/>
      <c r="C179" s="96" t="s">
        <v>960</v>
      </c>
      <c r="D179" s="97"/>
      <c r="E179" s="105" t="s">
        <v>886</v>
      </c>
      <c r="F179" s="112">
        <v>1</v>
      </c>
      <c r="G179" s="49"/>
      <c r="H179" s="29"/>
      <c r="I179" s="31">
        <f t="shared" si="19"/>
        <v>0</v>
      </c>
      <c r="J179" s="40"/>
      <c r="K179" s="219">
        <f t="shared" si="20"/>
        <v>0</v>
      </c>
      <c r="L179" s="58"/>
      <c r="M179" s="59">
        <f t="shared" si="21"/>
        <v>0</v>
      </c>
      <c r="N179" s="59"/>
      <c r="O179" s="60">
        <f t="shared" si="22"/>
        <v>0</v>
      </c>
      <c r="P179" s="27"/>
      <c r="Q179" s="29">
        <f t="shared" si="23"/>
        <v>0</v>
      </c>
      <c r="R179" s="26"/>
      <c r="S179" s="31">
        <f t="shared" si="24"/>
        <v>0</v>
      </c>
      <c r="T179" s="27">
        <f t="shared" si="25"/>
        <v>0</v>
      </c>
      <c r="U179" s="29">
        <f t="shared" si="26"/>
        <v>0</v>
      </c>
      <c r="V179" s="217">
        <f t="shared" si="27"/>
        <v>0</v>
      </c>
      <c r="W179" s="15"/>
      <c r="X179" s="61" t="s">
        <v>272</v>
      </c>
      <c r="Y179" s="62"/>
      <c r="Z179" s="63" t="s">
        <v>185</v>
      </c>
      <c r="AA179" s="64"/>
      <c r="AB179" s="65" t="s">
        <v>886</v>
      </c>
      <c r="AC179" s="37">
        <v>1</v>
      </c>
      <c r="AE179" s="12" t="s">
        <v>272</v>
      </c>
      <c r="AF179" s="10" t="s">
        <v>186</v>
      </c>
      <c r="AG179" s="9"/>
      <c r="AH179" s="34" t="s">
        <v>886</v>
      </c>
      <c r="AI179" s="37">
        <v>1</v>
      </c>
      <c r="AJ179" s="14">
        <v>1200</v>
      </c>
      <c r="AK179" s="28"/>
      <c r="AL179" s="28"/>
      <c r="AM179" s="33"/>
      <c r="AN179" s="11"/>
      <c r="AO179" s="67"/>
      <c r="AP179" s="68"/>
      <c r="AQ179" s="68"/>
      <c r="AR179" s="68"/>
      <c r="AS179" s="14"/>
      <c r="AT179" s="28"/>
      <c r="AU179" s="11"/>
      <c r="AV179" s="11"/>
      <c r="AW179" s="16"/>
      <c r="AX179" s="16"/>
      <c r="AY179" s="16"/>
      <c r="AZ179" s="16"/>
      <c r="BA179" s="16"/>
      <c r="BB179" s="16"/>
      <c r="BC179" s="16"/>
      <c r="BD179" s="16"/>
      <c r="BE179" s="14"/>
      <c r="BF179" s="11"/>
      <c r="BG179" s="11"/>
    </row>
    <row r="180" spans="1:59" ht="30" customHeight="1" x14ac:dyDescent="0.8">
      <c r="A180" s="35" t="s">
        <v>553</v>
      </c>
      <c r="B180" s="52"/>
      <c r="C180" s="96" t="s">
        <v>188</v>
      </c>
      <c r="D180" s="97"/>
      <c r="E180" s="105" t="s">
        <v>886</v>
      </c>
      <c r="F180" s="112">
        <v>1</v>
      </c>
      <c r="G180" s="49"/>
      <c r="H180" s="29"/>
      <c r="I180" s="31">
        <f t="shared" si="19"/>
        <v>0</v>
      </c>
      <c r="J180" s="40"/>
      <c r="K180" s="219">
        <f t="shared" si="20"/>
        <v>0</v>
      </c>
      <c r="L180" s="58"/>
      <c r="M180" s="59">
        <f t="shared" si="21"/>
        <v>0</v>
      </c>
      <c r="N180" s="59"/>
      <c r="O180" s="60">
        <f t="shared" si="22"/>
        <v>0</v>
      </c>
      <c r="P180" s="27"/>
      <c r="Q180" s="29">
        <f t="shared" si="23"/>
        <v>0</v>
      </c>
      <c r="R180" s="26"/>
      <c r="S180" s="31">
        <f t="shared" si="24"/>
        <v>0</v>
      </c>
      <c r="T180" s="27">
        <f t="shared" si="25"/>
        <v>0</v>
      </c>
      <c r="U180" s="29">
        <f t="shared" si="26"/>
        <v>0</v>
      </c>
      <c r="V180" s="217">
        <f t="shared" si="27"/>
        <v>0</v>
      </c>
      <c r="W180" s="15"/>
      <c r="X180" s="61" t="s">
        <v>503</v>
      </c>
      <c r="Y180" s="62"/>
      <c r="Z180" s="63" t="s">
        <v>188</v>
      </c>
      <c r="AA180" s="64"/>
      <c r="AB180" s="65" t="s">
        <v>886</v>
      </c>
      <c r="AC180" s="37">
        <v>1</v>
      </c>
      <c r="AE180" s="12" t="s">
        <v>503</v>
      </c>
      <c r="AF180" s="10" t="s">
        <v>189</v>
      </c>
      <c r="AG180" s="9"/>
      <c r="AH180" s="34" t="s">
        <v>886</v>
      </c>
      <c r="AI180" s="37">
        <v>1</v>
      </c>
      <c r="AJ180" s="14">
        <v>350</v>
      </c>
      <c r="AK180" s="28"/>
      <c r="AL180" s="28"/>
      <c r="AM180" s="33"/>
      <c r="AN180" s="11"/>
      <c r="AO180" s="67"/>
      <c r="AP180" s="68"/>
      <c r="AQ180" s="68"/>
      <c r="AR180" s="68"/>
      <c r="AS180" s="14"/>
      <c r="AT180" s="28"/>
      <c r="AU180" s="11"/>
      <c r="AV180" s="11"/>
      <c r="AW180" s="16"/>
      <c r="AX180" s="16"/>
      <c r="AY180" s="16"/>
      <c r="AZ180" s="16"/>
      <c r="BA180" s="16"/>
      <c r="BB180" s="16"/>
      <c r="BC180" s="16"/>
      <c r="BD180" s="16"/>
      <c r="BE180" s="14"/>
      <c r="BF180" s="11"/>
      <c r="BG180" s="11"/>
    </row>
    <row r="181" spans="1:59" ht="30" customHeight="1" x14ac:dyDescent="0.8">
      <c r="A181" s="35" t="s">
        <v>554</v>
      </c>
      <c r="B181" s="52"/>
      <c r="C181" s="96" t="s">
        <v>191</v>
      </c>
      <c r="D181" s="97"/>
      <c r="E181" s="105" t="s">
        <v>886</v>
      </c>
      <c r="F181" s="112">
        <v>1</v>
      </c>
      <c r="G181" s="49"/>
      <c r="H181" s="29"/>
      <c r="I181" s="31">
        <f t="shared" si="19"/>
        <v>0</v>
      </c>
      <c r="J181" s="40"/>
      <c r="K181" s="219">
        <f t="shared" si="20"/>
        <v>0</v>
      </c>
      <c r="L181" s="58"/>
      <c r="M181" s="59">
        <f t="shared" si="21"/>
        <v>0</v>
      </c>
      <c r="N181" s="59"/>
      <c r="O181" s="60">
        <f t="shared" si="22"/>
        <v>0</v>
      </c>
      <c r="P181" s="27"/>
      <c r="Q181" s="29">
        <f t="shared" si="23"/>
        <v>0</v>
      </c>
      <c r="R181" s="26"/>
      <c r="S181" s="31">
        <f t="shared" si="24"/>
        <v>0</v>
      </c>
      <c r="T181" s="27">
        <f t="shared" si="25"/>
        <v>0</v>
      </c>
      <c r="U181" s="29">
        <f t="shared" si="26"/>
        <v>0</v>
      </c>
      <c r="V181" s="217">
        <f t="shared" si="27"/>
        <v>0</v>
      </c>
      <c r="W181" s="15"/>
      <c r="X181" s="61" t="s">
        <v>504</v>
      </c>
      <c r="Y181" s="62"/>
      <c r="Z181" s="63" t="s">
        <v>191</v>
      </c>
      <c r="AA181" s="64"/>
      <c r="AB181" s="65" t="s">
        <v>886</v>
      </c>
      <c r="AC181" s="37">
        <v>1</v>
      </c>
      <c r="AE181" s="12" t="s">
        <v>504</v>
      </c>
      <c r="AF181" s="10" t="s">
        <v>192</v>
      </c>
      <c r="AG181" s="9"/>
      <c r="AH181" s="34" t="s">
        <v>886</v>
      </c>
      <c r="AI181" s="37">
        <v>1</v>
      </c>
      <c r="AJ181" s="14">
        <v>5000</v>
      </c>
      <c r="AK181" s="28"/>
      <c r="AL181" s="28"/>
      <c r="AM181" s="33"/>
      <c r="AN181" s="11"/>
      <c r="AO181" s="67"/>
      <c r="AP181" s="68"/>
      <c r="AQ181" s="68"/>
      <c r="AR181" s="68"/>
      <c r="AS181" s="14"/>
      <c r="AT181" s="28"/>
      <c r="AU181" s="11"/>
      <c r="AV181" s="11"/>
      <c r="AW181" s="16"/>
      <c r="AX181" s="16"/>
      <c r="AY181" s="16"/>
      <c r="AZ181" s="16"/>
      <c r="BA181" s="16"/>
      <c r="BB181" s="16"/>
      <c r="BC181" s="16"/>
      <c r="BD181" s="16"/>
      <c r="BE181" s="14"/>
      <c r="BF181" s="11"/>
      <c r="BG181" s="11"/>
    </row>
    <row r="182" spans="1:59" ht="30" customHeight="1" x14ac:dyDescent="0.8">
      <c r="A182" s="35" t="s">
        <v>555</v>
      </c>
      <c r="B182" s="52"/>
      <c r="C182" s="96" t="s">
        <v>194</v>
      </c>
      <c r="D182" s="97"/>
      <c r="E182" s="105" t="s">
        <v>886</v>
      </c>
      <c r="F182" s="112">
        <v>1</v>
      </c>
      <c r="G182" s="49"/>
      <c r="H182" s="29"/>
      <c r="I182" s="31">
        <f t="shared" si="19"/>
        <v>0</v>
      </c>
      <c r="J182" s="40"/>
      <c r="K182" s="219">
        <f t="shared" si="20"/>
        <v>0</v>
      </c>
      <c r="L182" s="58"/>
      <c r="M182" s="59">
        <f t="shared" si="21"/>
        <v>0</v>
      </c>
      <c r="N182" s="59"/>
      <c r="O182" s="60">
        <f t="shared" si="22"/>
        <v>0</v>
      </c>
      <c r="P182" s="27"/>
      <c r="Q182" s="29">
        <f t="shared" si="23"/>
        <v>0</v>
      </c>
      <c r="R182" s="26"/>
      <c r="S182" s="31">
        <f t="shared" si="24"/>
        <v>0</v>
      </c>
      <c r="T182" s="27">
        <f t="shared" si="25"/>
        <v>0</v>
      </c>
      <c r="U182" s="29">
        <f t="shared" si="26"/>
        <v>0</v>
      </c>
      <c r="V182" s="217">
        <f t="shared" si="27"/>
        <v>0</v>
      </c>
      <c r="W182" s="15"/>
      <c r="X182" s="61" t="s">
        <v>275</v>
      </c>
      <c r="Y182" s="62"/>
      <c r="Z182" s="63" t="s">
        <v>194</v>
      </c>
      <c r="AA182" s="64"/>
      <c r="AB182" s="65" t="s">
        <v>886</v>
      </c>
      <c r="AC182" s="37">
        <v>1</v>
      </c>
      <c r="AE182" s="12" t="s">
        <v>275</v>
      </c>
      <c r="AF182" s="10" t="s">
        <v>195</v>
      </c>
      <c r="AG182" s="9"/>
      <c r="AH182" s="34" t="s">
        <v>886</v>
      </c>
      <c r="AI182" s="37">
        <v>1</v>
      </c>
      <c r="AJ182" s="14">
        <v>350</v>
      </c>
      <c r="AK182" s="28"/>
      <c r="AL182" s="28"/>
      <c r="AM182" s="33"/>
      <c r="AN182" s="11"/>
      <c r="AO182" s="67"/>
      <c r="AP182" s="68"/>
      <c r="AQ182" s="68"/>
      <c r="AR182" s="68"/>
      <c r="AS182" s="14"/>
      <c r="AT182" s="28"/>
      <c r="AU182" s="11"/>
      <c r="AV182" s="11"/>
      <c r="AW182" s="16"/>
      <c r="AX182" s="16"/>
      <c r="AY182" s="16"/>
      <c r="AZ182" s="16"/>
      <c r="BA182" s="16"/>
      <c r="BB182" s="16"/>
      <c r="BC182" s="16"/>
      <c r="BD182" s="16"/>
      <c r="BE182" s="14"/>
      <c r="BF182" s="11"/>
      <c r="BG182" s="11"/>
    </row>
    <row r="183" spans="1:59" ht="30" customHeight="1" x14ac:dyDescent="0.8">
      <c r="A183" s="35" t="s">
        <v>556</v>
      </c>
      <c r="B183" s="52"/>
      <c r="C183" s="96" t="s">
        <v>613</v>
      </c>
      <c r="D183" s="97"/>
      <c r="E183" s="105" t="s">
        <v>164</v>
      </c>
      <c r="F183" s="112">
        <v>1</v>
      </c>
      <c r="G183" s="49"/>
      <c r="H183" s="29"/>
      <c r="I183" s="31">
        <f t="shared" si="19"/>
        <v>0</v>
      </c>
      <c r="J183" s="40"/>
      <c r="K183" s="219">
        <f t="shared" si="20"/>
        <v>0</v>
      </c>
      <c r="L183" s="58"/>
      <c r="M183" s="59">
        <f t="shared" si="21"/>
        <v>0</v>
      </c>
      <c r="N183" s="59"/>
      <c r="O183" s="60">
        <f t="shared" si="22"/>
        <v>0</v>
      </c>
      <c r="P183" s="27"/>
      <c r="Q183" s="29">
        <f t="shared" si="23"/>
        <v>0</v>
      </c>
      <c r="R183" s="29"/>
      <c r="S183" s="31">
        <f t="shared" si="24"/>
        <v>0</v>
      </c>
      <c r="T183" s="27">
        <f t="shared" si="25"/>
        <v>0</v>
      </c>
      <c r="U183" s="29">
        <f t="shared" si="26"/>
        <v>0</v>
      </c>
      <c r="V183" s="217">
        <f t="shared" si="27"/>
        <v>0</v>
      </c>
      <c r="W183" s="15"/>
      <c r="X183" s="61"/>
      <c r="Y183" s="62"/>
      <c r="Z183" s="63"/>
      <c r="AA183" s="64"/>
      <c r="AB183" s="65"/>
      <c r="AC183" s="37"/>
      <c r="AE183" s="12"/>
      <c r="AF183" s="10"/>
      <c r="AG183" s="9"/>
      <c r="AH183" s="34"/>
      <c r="AI183" s="37"/>
      <c r="AJ183" s="14"/>
      <c r="AK183" s="28"/>
      <c r="AL183" s="28"/>
      <c r="AM183" s="33"/>
      <c r="AN183" s="11"/>
      <c r="AO183" s="67"/>
      <c r="AP183" s="68"/>
      <c r="AQ183" s="68"/>
      <c r="AR183" s="68"/>
      <c r="AS183" s="14"/>
      <c r="AT183" s="28"/>
      <c r="AU183" s="11"/>
      <c r="AV183" s="11"/>
      <c r="AW183" s="16"/>
      <c r="AX183" s="16"/>
      <c r="AY183" s="16"/>
      <c r="AZ183" s="16"/>
      <c r="BA183" s="16"/>
      <c r="BB183" s="16"/>
      <c r="BC183" s="16"/>
      <c r="BD183" s="16"/>
      <c r="BE183" s="14"/>
      <c r="BF183" s="11"/>
      <c r="BG183" s="11"/>
    </row>
    <row r="184" spans="1:59" ht="30" customHeight="1" x14ac:dyDescent="0.8">
      <c r="A184" s="341" t="s">
        <v>621</v>
      </c>
      <c r="B184" s="70" t="s">
        <v>652</v>
      </c>
      <c r="C184" s="274"/>
      <c r="D184" s="9"/>
      <c r="E184" s="34"/>
      <c r="F184" s="36"/>
      <c r="G184" s="49"/>
      <c r="H184" s="29"/>
      <c r="I184" s="31"/>
      <c r="J184" s="40"/>
      <c r="K184" s="219"/>
      <c r="L184" s="58"/>
      <c r="M184" s="59"/>
      <c r="N184" s="59"/>
      <c r="O184" s="60"/>
      <c r="P184" s="27"/>
      <c r="Q184" s="29"/>
      <c r="R184" s="29"/>
      <c r="S184" s="31"/>
      <c r="T184" s="27"/>
      <c r="U184" s="29"/>
      <c r="V184" s="217"/>
      <c r="W184" s="15"/>
      <c r="X184" s="61"/>
      <c r="Y184" s="62"/>
      <c r="Z184" s="63"/>
      <c r="AA184" s="64"/>
      <c r="AB184" s="65"/>
      <c r="AC184" s="37"/>
      <c r="AE184" s="12"/>
      <c r="AF184" s="10"/>
      <c r="AG184" s="9"/>
      <c r="AH184" s="34"/>
      <c r="AI184" s="37"/>
      <c r="AJ184" s="14"/>
      <c r="AK184" s="28"/>
      <c r="AL184" s="28"/>
      <c r="AM184" s="33"/>
      <c r="AN184" s="11"/>
      <c r="AO184" s="67"/>
      <c r="AP184" s="68"/>
      <c r="AQ184" s="68"/>
      <c r="AR184" s="68"/>
      <c r="AS184" s="14"/>
      <c r="AT184" s="28"/>
      <c r="AU184" s="11"/>
      <c r="AV184" s="11"/>
      <c r="AW184" s="16"/>
      <c r="AX184" s="16"/>
      <c r="AY184" s="16"/>
      <c r="AZ184" s="16"/>
      <c r="BA184" s="16"/>
      <c r="BB184" s="16"/>
      <c r="BC184" s="16"/>
      <c r="BD184" s="16"/>
      <c r="BE184" s="14"/>
      <c r="BF184" s="11"/>
      <c r="BG184" s="11"/>
    </row>
    <row r="185" spans="1:59" ht="30" customHeight="1" x14ac:dyDescent="0.8">
      <c r="A185" s="35" t="s">
        <v>622</v>
      </c>
      <c r="B185" s="54"/>
      <c r="C185" s="53" t="s">
        <v>1031</v>
      </c>
      <c r="D185" s="9"/>
      <c r="E185" s="34" t="s">
        <v>164</v>
      </c>
      <c r="F185" s="36">
        <v>1</v>
      </c>
      <c r="G185" s="49"/>
      <c r="H185" s="29"/>
      <c r="I185" s="31">
        <f t="shared" si="19"/>
        <v>0</v>
      </c>
      <c r="J185" s="40"/>
      <c r="K185" s="219">
        <f t="shared" si="20"/>
        <v>0</v>
      </c>
      <c r="L185" s="58"/>
      <c r="M185" s="59">
        <f t="shared" si="21"/>
        <v>0</v>
      </c>
      <c r="N185" s="59"/>
      <c r="O185" s="60">
        <f t="shared" si="22"/>
        <v>0</v>
      </c>
      <c r="P185" s="27"/>
      <c r="Q185" s="29">
        <f t="shared" si="23"/>
        <v>0</v>
      </c>
      <c r="R185" s="29"/>
      <c r="S185" s="31">
        <f t="shared" si="24"/>
        <v>0</v>
      </c>
      <c r="T185" s="27">
        <f t="shared" si="25"/>
        <v>0</v>
      </c>
      <c r="U185" s="29">
        <f t="shared" si="26"/>
        <v>0</v>
      </c>
      <c r="V185" s="217">
        <f t="shared" si="27"/>
        <v>0</v>
      </c>
      <c r="W185" s="15"/>
      <c r="X185" s="61"/>
      <c r="Y185" s="62"/>
      <c r="Z185" s="63"/>
      <c r="AA185" s="64"/>
      <c r="AB185" s="65"/>
      <c r="AC185" s="37"/>
      <c r="AE185" s="12"/>
      <c r="AF185" s="10"/>
      <c r="AG185" s="9"/>
      <c r="AH185" s="34"/>
      <c r="AI185" s="37"/>
      <c r="AJ185" s="14"/>
      <c r="AK185" s="28"/>
      <c r="AL185" s="28"/>
      <c r="AM185" s="33"/>
      <c r="AN185" s="11"/>
      <c r="AO185" s="67"/>
      <c r="AP185" s="68"/>
      <c r="AQ185" s="68"/>
      <c r="AR185" s="68"/>
      <c r="AS185" s="14"/>
      <c r="AT185" s="28"/>
      <c r="AU185" s="11"/>
      <c r="AV185" s="11"/>
      <c r="AW185" s="16"/>
      <c r="AX185" s="16"/>
      <c r="AY185" s="16"/>
      <c r="AZ185" s="16"/>
      <c r="BA185" s="16"/>
      <c r="BB185" s="16"/>
      <c r="BC185" s="16"/>
      <c r="BD185" s="16"/>
      <c r="BE185" s="14"/>
      <c r="BF185" s="11"/>
      <c r="BG185" s="11"/>
    </row>
    <row r="186" spans="1:59" ht="30" customHeight="1" x14ac:dyDescent="0.8">
      <c r="A186" s="7" t="s">
        <v>623</v>
      </c>
      <c r="B186" s="52"/>
      <c r="C186" s="53" t="s">
        <v>1032</v>
      </c>
      <c r="D186" s="22"/>
      <c r="E186" s="22" t="s">
        <v>164</v>
      </c>
      <c r="F186" s="22">
        <v>6</v>
      </c>
      <c r="G186" s="49"/>
      <c r="H186" s="29"/>
      <c r="I186" s="31">
        <f t="shared" si="19"/>
        <v>0</v>
      </c>
      <c r="J186" s="40"/>
      <c r="K186" s="219">
        <f t="shared" si="20"/>
        <v>0</v>
      </c>
      <c r="L186" s="58"/>
      <c r="M186" s="59">
        <f t="shared" si="21"/>
        <v>0</v>
      </c>
      <c r="N186" s="59"/>
      <c r="O186" s="60">
        <f t="shared" si="22"/>
        <v>0</v>
      </c>
      <c r="P186" s="27"/>
      <c r="Q186" s="29">
        <f t="shared" si="23"/>
        <v>0</v>
      </c>
      <c r="R186" s="29"/>
      <c r="S186" s="31">
        <f t="shared" si="24"/>
        <v>0</v>
      </c>
      <c r="T186" s="27">
        <f t="shared" si="25"/>
        <v>0</v>
      </c>
      <c r="U186" s="29">
        <f t="shared" si="26"/>
        <v>0</v>
      </c>
      <c r="V186" s="217">
        <f t="shared" si="27"/>
        <v>0</v>
      </c>
      <c r="W186" s="15"/>
      <c r="X186" s="61"/>
      <c r="Y186" s="62"/>
      <c r="Z186" s="63"/>
      <c r="AA186" s="64"/>
      <c r="AB186" s="65"/>
      <c r="AC186" s="37"/>
      <c r="AE186" s="12"/>
      <c r="AF186" s="10"/>
      <c r="AG186" s="9"/>
      <c r="AH186" s="34"/>
      <c r="AI186" s="37"/>
      <c r="AJ186" s="14"/>
      <c r="AK186" s="28"/>
      <c r="AL186" s="28"/>
      <c r="AM186" s="33"/>
      <c r="AN186" s="11"/>
      <c r="AO186" s="67"/>
      <c r="AP186" s="68"/>
      <c r="AQ186" s="68"/>
      <c r="AR186" s="68"/>
      <c r="AS186" s="14"/>
      <c r="AT186" s="28"/>
      <c r="AU186" s="11"/>
      <c r="AV186" s="11"/>
      <c r="AW186" s="16"/>
      <c r="AX186" s="16"/>
      <c r="AY186" s="16"/>
      <c r="AZ186" s="16"/>
      <c r="BA186" s="16"/>
      <c r="BB186" s="16"/>
      <c r="BC186" s="16"/>
      <c r="BD186" s="16"/>
      <c r="BE186" s="14"/>
      <c r="BF186" s="11"/>
      <c r="BG186" s="11"/>
    </row>
    <row r="187" spans="1:59" ht="30" customHeight="1" x14ac:dyDescent="0.8">
      <c r="A187" s="35" t="s">
        <v>624</v>
      </c>
      <c r="B187" s="52"/>
      <c r="C187" s="53" t="s">
        <v>1049</v>
      </c>
      <c r="D187" s="9"/>
      <c r="E187" s="34" t="s">
        <v>164</v>
      </c>
      <c r="F187" s="36">
        <v>6</v>
      </c>
      <c r="G187" s="49"/>
      <c r="H187" s="29"/>
      <c r="I187" s="31">
        <f t="shared" si="19"/>
        <v>0</v>
      </c>
      <c r="J187" s="40"/>
      <c r="K187" s="219">
        <f t="shared" si="20"/>
        <v>0</v>
      </c>
      <c r="L187" s="58"/>
      <c r="M187" s="59">
        <f t="shared" si="21"/>
        <v>0</v>
      </c>
      <c r="N187" s="59"/>
      <c r="O187" s="60">
        <f t="shared" si="22"/>
        <v>0</v>
      </c>
      <c r="P187" s="27"/>
      <c r="Q187" s="29">
        <f t="shared" si="23"/>
        <v>0</v>
      </c>
      <c r="R187" s="29"/>
      <c r="S187" s="31">
        <f t="shared" si="24"/>
        <v>0</v>
      </c>
      <c r="T187" s="27">
        <f t="shared" si="25"/>
        <v>0</v>
      </c>
      <c r="U187" s="29">
        <f t="shared" si="26"/>
        <v>0</v>
      </c>
      <c r="V187" s="217">
        <f t="shared" si="27"/>
        <v>0</v>
      </c>
      <c r="W187" s="15"/>
      <c r="X187" s="61"/>
      <c r="Y187" s="62"/>
      <c r="Z187" s="63"/>
      <c r="AA187" s="64"/>
      <c r="AB187" s="65"/>
      <c r="AC187" s="37"/>
      <c r="AE187" s="12"/>
      <c r="AF187" s="10"/>
      <c r="AG187" s="9"/>
      <c r="AH187" s="34"/>
      <c r="AI187" s="37"/>
      <c r="AJ187" s="14"/>
      <c r="AK187" s="28"/>
      <c r="AL187" s="28"/>
      <c r="AM187" s="33"/>
      <c r="AN187" s="11"/>
      <c r="AO187" s="67"/>
      <c r="AP187" s="68"/>
      <c r="AQ187" s="68"/>
      <c r="AR187" s="68"/>
      <c r="AS187" s="14"/>
      <c r="AT187" s="28"/>
      <c r="AU187" s="11"/>
      <c r="AV187" s="11"/>
      <c r="AW187" s="16"/>
      <c r="AX187" s="16"/>
      <c r="AY187" s="16"/>
      <c r="AZ187" s="16"/>
      <c r="BA187" s="16"/>
      <c r="BB187" s="16"/>
      <c r="BC187" s="16"/>
      <c r="BD187" s="16"/>
      <c r="BE187" s="14"/>
      <c r="BF187" s="11"/>
      <c r="BG187" s="11"/>
    </row>
    <row r="188" spans="1:59" ht="30" customHeight="1" x14ac:dyDescent="0.8">
      <c r="A188" s="35" t="s">
        <v>625</v>
      </c>
      <c r="B188" s="52"/>
      <c r="C188" s="53" t="s">
        <v>1026</v>
      </c>
      <c r="D188" s="9"/>
      <c r="E188" s="34" t="s">
        <v>164</v>
      </c>
      <c r="F188" s="36">
        <v>3</v>
      </c>
      <c r="G188" s="49"/>
      <c r="H188" s="29"/>
      <c r="I188" s="31">
        <f t="shared" si="19"/>
        <v>0</v>
      </c>
      <c r="J188" s="40"/>
      <c r="K188" s="219">
        <f t="shared" si="20"/>
        <v>0</v>
      </c>
      <c r="L188" s="58"/>
      <c r="M188" s="59">
        <f t="shared" si="21"/>
        <v>0</v>
      </c>
      <c r="N188" s="59"/>
      <c r="O188" s="60">
        <f t="shared" si="22"/>
        <v>0</v>
      </c>
      <c r="P188" s="27"/>
      <c r="Q188" s="29">
        <f t="shared" si="23"/>
        <v>0</v>
      </c>
      <c r="R188" s="29"/>
      <c r="S188" s="31">
        <f t="shared" si="24"/>
        <v>0</v>
      </c>
      <c r="T188" s="27">
        <f t="shared" si="25"/>
        <v>0</v>
      </c>
      <c r="U188" s="29">
        <f t="shared" si="26"/>
        <v>0</v>
      </c>
      <c r="V188" s="217">
        <f t="shared" si="27"/>
        <v>0</v>
      </c>
      <c r="W188" s="15"/>
      <c r="X188" s="61"/>
      <c r="Y188" s="62"/>
      <c r="Z188" s="63"/>
      <c r="AA188" s="64"/>
      <c r="AB188" s="65"/>
      <c r="AC188" s="37"/>
      <c r="AE188" s="12"/>
      <c r="AF188" s="10"/>
      <c r="AG188" s="9"/>
      <c r="AH188" s="34"/>
      <c r="AI188" s="37"/>
      <c r="AJ188" s="14"/>
      <c r="AK188" s="28"/>
      <c r="AL188" s="28"/>
      <c r="AM188" s="33"/>
      <c r="AN188" s="11"/>
      <c r="AO188" s="67"/>
      <c r="AP188" s="68"/>
      <c r="AQ188" s="68"/>
      <c r="AR188" s="68"/>
      <c r="AS188" s="14"/>
      <c r="AT188" s="28"/>
      <c r="AU188" s="11"/>
      <c r="AV188" s="11"/>
      <c r="AW188" s="16"/>
      <c r="AX188" s="16"/>
      <c r="AY188" s="16"/>
      <c r="AZ188" s="16"/>
      <c r="BA188" s="16"/>
      <c r="BB188" s="16"/>
      <c r="BC188" s="16"/>
      <c r="BD188" s="16"/>
      <c r="BE188" s="14"/>
      <c r="BF188" s="11"/>
      <c r="BG188" s="11"/>
    </row>
    <row r="189" spans="1:59" ht="30" customHeight="1" x14ac:dyDescent="0.8">
      <c r="A189" s="35" t="s">
        <v>626</v>
      </c>
      <c r="B189" s="52"/>
      <c r="C189" s="53" t="s">
        <v>960</v>
      </c>
      <c r="D189" s="9"/>
      <c r="E189" s="34" t="s">
        <v>886</v>
      </c>
      <c r="F189" s="36">
        <v>1</v>
      </c>
      <c r="G189" s="49"/>
      <c r="H189" s="29"/>
      <c r="I189" s="31">
        <f t="shared" si="19"/>
        <v>0</v>
      </c>
      <c r="J189" s="40"/>
      <c r="K189" s="219">
        <f t="shared" si="20"/>
        <v>0</v>
      </c>
      <c r="L189" s="58"/>
      <c r="M189" s="59">
        <f t="shared" si="21"/>
        <v>0</v>
      </c>
      <c r="N189" s="59"/>
      <c r="O189" s="60">
        <f t="shared" si="22"/>
        <v>0</v>
      </c>
      <c r="P189" s="27"/>
      <c r="Q189" s="29">
        <f t="shared" si="23"/>
        <v>0</v>
      </c>
      <c r="R189" s="29"/>
      <c r="S189" s="31">
        <f t="shared" si="24"/>
        <v>0</v>
      </c>
      <c r="T189" s="27">
        <f t="shared" si="25"/>
        <v>0</v>
      </c>
      <c r="U189" s="29">
        <f t="shared" si="26"/>
        <v>0</v>
      </c>
      <c r="V189" s="217">
        <f t="shared" si="27"/>
        <v>0</v>
      </c>
      <c r="W189" s="15"/>
      <c r="X189" s="61"/>
      <c r="Y189" s="62"/>
      <c r="Z189" s="63"/>
      <c r="AA189" s="64"/>
      <c r="AB189" s="65"/>
      <c r="AC189" s="37"/>
      <c r="AE189" s="12"/>
      <c r="AF189" s="10"/>
      <c r="AG189" s="9"/>
      <c r="AH189" s="34"/>
      <c r="AI189" s="37"/>
      <c r="AJ189" s="14"/>
      <c r="AK189" s="28"/>
      <c r="AL189" s="28"/>
      <c r="AM189" s="33"/>
      <c r="AN189" s="11"/>
      <c r="AO189" s="67"/>
      <c r="AP189" s="68"/>
      <c r="AQ189" s="68"/>
      <c r="AR189" s="68"/>
      <c r="AS189" s="14"/>
      <c r="AT189" s="28"/>
      <c r="AU189" s="11"/>
      <c r="AV189" s="11"/>
      <c r="AW189" s="16"/>
      <c r="AX189" s="16"/>
      <c r="AY189" s="16"/>
      <c r="AZ189" s="16"/>
      <c r="BA189" s="16"/>
      <c r="BB189" s="16"/>
      <c r="BC189" s="16"/>
      <c r="BD189" s="16"/>
      <c r="BE189" s="14"/>
      <c r="BF189" s="11"/>
      <c r="BG189" s="11"/>
    </row>
    <row r="190" spans="1:59" ht="30" customHeight="1" x14ac:dyDescent="0.8">
      <c r="A190" s="35" t="s">
        <v>627</v>
      </c>
      <c r="B190" s="52"/>
      <c r="C190" s="53" t="s">
        <v>188</v>
      </c>
      <c r="D190" s="9"/>
      <c r="E190" s="34" t="s">
        <v>886</v>
      </c>
      <c r="F190" s="36">
        <v>1</v>
      </c>
      <c r="G190" s="49"/>
      <c r="H190" s="29"/>
      <c r="I190" s="31">
        <f t="shared" si="19"/>
        <v>0</v>
      </c>
      <c r="J190" s="40"/>
      <c r="K190" s="219">
        <f t="shared" si="20"/>
        <v>0</v>
      </c>
      <c r="L190" s="58"/>
      <c r="M190" s="59">
        <f t="shared" si="21"/>
        <v>0</v>
      </c>
      <c r="N190" s="59"/>
      <c r="O190" s="60">
        <f t="shared" si="22"/>
        <v>0</v>
      </c>
      <c r="P190" s="27"/>
      <c r="Q190" s="29">
        <f t="shared" si="23"/>
        <v>0</v>
      </c>
      <c r="R190" s="29"/>
      <c r="S190" s="31">
        <f t="shared" si="24"/>
        <v>0</v>
      </c>
      <c r="T190" s="27">
        <f t="shared" si="25"/>
        <v>0</v>
      </c>
      <c r="U190" s="29">
        <f t="shared" si="26"/>
        <v>0</v>
      </c>
      <c r="V190" s="217">
        <f t="shared" si="27"/>
        <v>0</v>
      </c>
      <c r="W190" s="15"/>
      <c r="X190" s="61"/>
      <c r="Y190" s="62"/>
      <c r="Z190" s="63"/>
      <c r="AA190" s="64"/>
      <c r="AB190" s="65"/>
      <c r="AC190" s="37"/>
      <c r="AE190" s="12"/>
      <c r="AF190" s="10"/>
      <c r="AG190" s="9"/>
      <c r="AH190" s="34"/>
      <c r="AI190" s="37"/>
      <c r="AJ190" s="14"/>
      <c r="AK190" s="28"/>
      <c r="AL190" s="28"/>
      <c r="AM190" s="33"/>
      <c r="AN190" s="11"/>
      <c r="AO190" s="67"/>
      <c r="AP190" s="68"/>
      <c r="AQ190" s="68"/>
      <c r="AR190" s="68"/>
      <c r="AS190" s="14"/>
      <c r="AT190" s="28"/>
      <c r="AU190" s="11"/>
      <c r="AV190" s="11"/>
      <c r="AW190" s="16"/>
      <c r="AX190" s="16"/>
      <c r="AY190" s="16"/>
      <c r="AZ190" s="16"/>
      <c r="BA190" s="16"/>
      <c r="BB190" s="16"/>
      <c r="BC190" s="16"/>
      <c r="BD190" s="16"/>
      <c r="BE190" s="14"/>
      <c r="BF190" s="11"/>
      <c r="BG190" s="11"/>
    </row>
    <row r="191" spans="1:59" ht="30" customHeight="1" x14ac:dyDescent="0.8">
      <c r="A191" s="35" t="s">
        <v>628</v>
      </c>
      <c r="B191" s="52"/>
      <c r="C191" s="53" t="s">
        <v>191</v>
      </c>
      <c r="D191" s="9"/>
      <c r="E191" s="34" t="s">
        <v>886</v>
      </c>
      <c r="F191" s="36">
        <v>1</v>
      </c>
      <c r="G191" s="49"/>
      <c r="H191" s="29"/>
      <c r="I191" s="31">
        <f t="shared" si="19"/>
        <v>0</v>
      </c>
      <c r="J191" s="40"/>
      <c r="K191" s="219">
        <f t="shared" si="20"/>
        <v>0</v>
      </c>
      <c r="L191" s="58"/>
      <c r="M191" s="59">
        <f t="shared" si="21"/>
        <v>0</v>
      </c>
      <c r="N191" s="59"/>
      <c r="O191" s="60">
        <f t="shared" si="22"/>
        <v>0</v>
      </c>
      <c r="P191" s="27"/>
      <c r="Q191" s="29">
        <f t="shared" si="23"/>
        <v>0</v>
      </c>
      <c r="R191" s="29"/>
      <c r="S191" s="31">
        <f t="shared" si="24"/>
        <v>0</v>
      </c>
      <c r="T191" s="27">
        <f t="shared" si="25"/>
        <v>0</v>
      </c>
      <c r="U191" s="29">
        <f t="shared" si="26"/>
        <v>0</v>
      </c>
      <c r="V191" s="217">
        <f t="shared" si="27"/>
        <v>0</v>
      </c>
      <c r="W191" s="15"/>
      <c r="X191" s="61"/>
      <c r="Y191" s="62"/>
      <c r="Z191" s="63"/>
      <c r="AA191" s="64"/>
      <c r="AB191" s="65"/>
      <c r="AC191" s="37"/>
      <c r="AE191" s="12"/>
      <c r="AF191" s="10"/>
      <c r="AG191" s="9"/>
      <c r="AH191" s="34"/>
      <c r="AI191" s="37"/>
      <c r="AJ191" s="14"/>
      <c r="AK191" s="28"/>
      <c r="AL191" s="28"/>
      <c r="AM191" s="33"/>
      <c r="AN191" s="11"/>
      <c r="AO191" s="67"/>
      <c r="AP191" s="68"/>
      <c r="AQ191" s="68"/>
      <c r="AR191" s="68"/>
      <c r="AS191" s="14"/>
      <c r="AT191" s="28"/>
      <c r="AU191" s="11"/>
      <c r="AV191" s="11"/>
      <c r="AW191" s="16"/>
      <c r="AX191" s="16"/>
      <c r="AY191" s="16"/>
      <c r="AZ191" s="16"/>
      <c r="BA191" s="16"/>
      <c r="BB191" s="16"/>
      <c r="BC191" s="16"/>
      <c r="BD191" s="16"/>
      <c r="BE191" s="14"/>
      <c r="BF191" s="11"/>
      <c r="BG191" s="11"/>
    </row>
    <row r="192" spans="1:59" ht="30" customHeight="1" x14ac:dyDescent="0.8">
      <c r="A192" s="35" t="s">
        <v>629</v>
      </c>
      <c r="B192" s="52"/>
      <c r="C192" s="53" t="s">
        <v>613</v>
      </c>
      <c r="D192" s="9"/>
      <c r="E192" s="34" t="s">
        <v>164</v>
      </c>
      <c r="F192" s="36">
        <v>1</v>
      </c>
      <c r="G192" s="49"/>
      <c r="H192" s="29"/>
      <c r="I192" s="31">
        <f t="shared" si="19"/>
        <v>0</v>
      </c>
      <c r="J192" s="40"/>
      <c r="K192" s="219">
        <f t="shared" si="20"/>
        <v>0</v>
      </c>
      <c r="L192" s="58"/>
      <c r="M192" s="59">
        <f t="shared" si="21"/>
        <v>0</v>
      </c>
      <c r="N192" s="59"/>
      <c r="O192" s="60">
        <f t="shared" si="22"/>
        <v>0</v>
      </c>
      <c r="P192" s="27"/>
      <c r="Q192" s="29">
        <f t="shared" si="23"/>
        <v>0</v>
      </c>
      <c r="R192" s="29"/>
      <c r="S192" s="31">
        <f t="shared" si="24"/>
        <v>0</v>
      </c>
      <c r="T192" s="27">
        <f t="shared" si="25"/>
        <v>0</v>
      </c>
      <c r="U192" s="29">
        <f t="shared" si="26"/>
        <v>0</v>
      </c>
      <c r="V192" s="217">
        <f t="shared" si="27"/>
        <v>0</v>
      </c>
      <c r="W192" s="15"/>
      <c r="X192" s="61"/>
      <c r="Y192" s="62"/>
      <c r="Z192" s="63"/>
      <c r="AA192" s="64"/>
      <c r="AB192" s="65"/>
      <c r="AC192" s="37"/>
      <c r="AE192" s="12"/>
      <c r="AF192" s="10"/>
      <c r="AG192" s="9"/>
      <c r="AH192" s="34"/>
      <c r="AI192" s="37"/>
      <c r="AJ192" s="14"/>
      <c r="AK192" s="28"/>
      <c r="AL192" s="28"/>
      <c r="AM192" s="33"/>
      <c r="AN192" s="11"/>
      <c r="AO192" s="67"/>
      <c r="AP192" s="68"/>
      <c r="AQ192" s="68"/>
      <c r="AR192" s="68"/>
      <c r="AS192" s="14"/>
      <c r="AT192" s="28"/>
      <c r="AU192" s="11"/>
      <c r="AV192" s="11"/>
      <c r="AW192" s="16"/>
      <c r="AX192" s="16"/>
      <c r="AY192" s="16"/>
      <c r="AZ192" s="16"/>
      <c r="BA192" s="16"/>
      <c r="BB192" s="16"/>
      <c r="BC192" s="16"/>
      <c r="BD192" s="16"/>
      <c r="BE192" s="14"/>
      <c r="BF192" s="11"/>
      <c r="BG192" s="11"/>
    </row>
    <row r="193" spans="1:59" ht="30" customHeight="1" x14ac:dyDescent="0.8">
      <c r="A193" s="35" t="s">
        <v>630</v>
      </c>
      <c r="B193" s="54"/>
      <c r="C193" s="73" t="s">
        <v>616</v>
      </c>
      <c r="D193" s="9"/>
      <c r="E193" s="34" t="s">
        <v>886</v>
      </c>
      <c r="F193" s="36">
        <v>1</v>
      </c>
      <c r="G193" s="49"/>
      <c r="H193" s="29"/>
      <c r="I193" s="31">
        <f t="shared" si="19"/>
        <v>0</v>
      </c>
      <c r="J193" s="40"/>
      <c r="K193" s="219">
        <f t="shared" si="20"/>
        <v>0</v>
      </c>
      <c r="L193" s="58"/>
      <c r="M193" s="59">
        <f t="shared" si="21"/>
        <v>0</v>
      </c>
      <c r="N193" s="59"/>
      <c r="O193" s="60">
        <f t="shared" si="22"/>
        <v>0</v>
      </c>
      <c r="P193" s="27"/>
      <c r="Q193" s="29">
        <f t="shared" si="23"/>
        <v>0</v>
      </c>
      <c r="R193" s="29"/>
      <c r="S193" s="31">
        <f t="shared" si="24"/>
        <v>0</v>
      </c>
      <c r="T193" s="27">
        <f t="shared" si="25"/>
        <v>0</v>
      </c>
      <c r="U193" s="29">
        <f t="shared" si="26"/>
        <v>0</v>
      </c>
      <c r="V193" s="217">
        <f t="shared" si="27"/>
        <v>0</v>
      </c>
      <c r="W193" s="15"/>
      <c r="X193" s="61"/>
      <c r="Y193" s="62"/>
      <c r="Z193" s="63"/>
      <c r="AA193" s="64"/>
      <c r="AB193" s="65"/>
      <c r="AC193" s="37"/>
      <c r="AE193" s="12"/>
      <c r="AF193" s="10"/>
      <c r="AG193" s="9"/>
      <c r="AH193" s="34"/>
      <c r="AI193" s="37"/>
      <c r="AJ193" s="14"/>
      <c r="AK193" s="28"/>
      <c r="AL193" s="28"/>
      <c r="AM193" s="33"/>
      <c r="AN193" s="11"/>
      <c r="AO193" s="67"/>
      <c r="AP193" s="68"/>
      <c r="AQ193" s="68"/>
      <c r="AR193" s="68"/>
      <c r="AS193" s="14"/>
      <c r="AT193" s="28"/>
      <c r="AU193" s="11"/>
      <c r="AV193" s="11"/>
      <c r="AW193" s="16"/>
      <c r="AX193" s="16"/>
      <c r="AY193" s="16"/>
      <c r="AZ193" s="16"/>
      <c r="BA193" s="16"/>
      <c r="BB193" s="16"/>
      <c r="BC193" s="16"/>
      <c r="BD193" s="16"/>
      <c r="BE193" s="14"/>
      <c r="BF193" s="11"/>
      <c r="BG193" s="11"/>
    </row>
    <row r="194" spans="1:59" ht="30" customHeight="1" x14ac:dyDescent="0.8">
      <c r="A194" s="341" t="s">
        <v>654</v>
      </c>
      <c r="B194" s="70" t="s">
        <v>653</v>
      </c>
      <c r="C194" s="53"/>
      <c r="D194" s="9"/>
      <c r="E194" s="34"/>
      <c r="F194" s="36"/>
      <c r="G194" s="49"/>
      <c r="H194" s="29"/>
      <c r="I194" s="31"/>
      <c r="J194" s="40"/>
      <c r="K194" s="219"/>
      <c r="L194" s="58"/>
      <c r="M194" s="59"/>
      <c r="N194" s="59"/>
      <c r="O194" s="60"/>
      <c r="P194" s="27"/>
      <c r="Q194" s="29"/>
      <c r="R194" s="29"/>
      <c r="S194" s="31"/>
      <c r="T194" s="27"/>
      <c r="U194" s="29"/>
      <c r="V194" s="217"/>
      <c r="W194" s="15"/>
      <c r="X194" s="61"/>
      <c r="Y194" s="62"/>
      <c r="Z194" s="63"/>
      <c r="AA194" s="64"/>
      <c r="AB194" s="65"/>
      <c r="AC194" s="37"/>
      <c r="AE194" s="12"/>
      <c r="AF194" s="10"/>
      <c r="AG194" s="9"/>
      <c r="AH194" s="34"/>
      <c r="AI194" s="37"/>
      <c r="AJ194" s="14"/>
      <c r="AK194" s="28"/>
      <c r="AL194" s="28"/>
      <c r="AM194" s="33"/>
      <c r="AN194" s="11"/>
      <c r="AO194" s="67"/>
      <c r="AP194" s="68"/>
      <c r="AQ194" s="68"/>
      <c r="AR194" s="68"/>
      <c r="AS194" s="14"/>
      <c r="AT194" s="28"/>
      <c r="AU194" s="11"/>
      <c r="AV194" s="11"/>
      <c r="AW194" s="16"/>
      <c r="AX194" s="16"/>
      <c r="AY194" s="16"/>
      <c r="AZ194" s="16"/>
      <c r="BA194" s="16"/>
      <c r="BB194" s="16"/>
      <c r="BC194" s="16"/>
      <c r="BD194" s="16"/>
      <c r="BE194" s="14"/>
      <c r="BF194" s="11"/>
      <c r="BG194" s="11"/>
    </row>
    <row r="195" spans="1:59" ht="30" customHeight="1" x14ac:dyDescent="0.8">
      <c r="A195" s="35" t="s">
        <v>655</v>
      </c>
      <c r="B195" s="52"/>
      <c r="C195" s="53" t="s">
        <v>1031</v>
      </c>
      <c r="D195" s="9"/>
      <c r="E195" s="34" t="s">
        <v>164</v>
      </c>
      <c r="F195" s="36">
        <v>1</v>
      </c>
      <c r="G195" s="49"/>
      <c r="H195" s="29"/>
      <c r="I195" s="31">
        <f t="shared" ref="I195:I261" si="28">F195*H195</f>
        <v>0</v>
      </c>
      <c r="J195" s="40"/>
      <c r="K195" s="219">
        <f t="shared" si="20"/>
        <v>0</v>
      </c>
      <c r="L195" s="58"/>
      <c r="M195" s="59">
        <f t="shared" si="21"/>
        <v>0</v>
      </c>
      <c r="N195" s="59"/>
      <c r="O195" s="60">
        <f t="shared" si="22"/>
        <v>0</v>
      </c>
      <c r="P195" s="27"/>
      <c r="Q195" s="29">
        <f t="shared" si="23"/>
        <v>0</v>
      </c>
      <c r="R195" s="29"/>
      <c r="S195" s="31">
        <f t="shared" si="24"/>
        <v>0</v>
      </c>
      <c r="T195" s="27">
        <f t="shared" si="25"/>
        <v>0</v>
      </c>
      <c r="U195" s="29">
        <f t="shared" si="26"/>
        <v>0</v>
      </c>
      <c r="V195" s="217">
        <f t="shared" si="27"/>
        <v>0</v>
      </c>
      <c r="W195" s="15"/>
      <c r="X195" s="61"/>
      <c r="Y195" s="62"/>
      <c r="Z195" s="63"/>
      <c r="AA195" s="64"/>
      <c r="AB195" s="65"/>
      <c r="AC195" s="37"/>
      <c r="AE195" s="12"/>
      <c r="AF195" s="10"/>
      <c r="AG195" s="9"/>
      <c r="AH195" s="34"/>
      <c r="AI195" s="37"/>
      <c r="AJ195" s="14"/>
      <c r="AK195" s="28"/>
      <c r="AL195" s="28"/>
      <c r="AM195" s="33"/>
      <c r="AN195" s="11"/>
      <c r="AO195" s="67"/>
      <c r="AP195" s="68"/>
      <c r="AQ195" s="68"/>
      <c r="AR195" s="68"/>
      <c r="AS195" s="14"/>
      <c r="AT195" s="28"/>
      <c r="AU195" s="11"/>
      <c r="AV195" s="11"/>
      <c r="AW195" s="16"/>
      <c r="AX195" s="16"/>
      <c r="AY195" s="16"/>
      <c r="AZ195" s="16"/>
      <c r="BA195" s="16"/>
      <c r="BB195" s="16"/>
      <c r="BC195" s="16"/>
      <c r="BD195" s="16"/>
      <c r="BE195" s="14"/>
      <c r="BF195" s="11"/>
      <c r="BG195" s="11"/>
    </row>
    <row r="196" spans="1:59" ht="30" customHeight="1" x14ac:dyDescent="0.8">
      <c r="A196" s="35" t="s">
        <v>656</v>
      </c>
      <c r="B196" s="52"/>
      <c r="C196" s="53" t="s">
        <v>1032</v>
      </c>
      <c r="D196" s="22"/>
      <c r="E196" s="22" t="s">
        <v>164</v>
      </c>
      <c r="F196" s="22">
        <v>6</v>
      </c>
      <c r="G196" s="49"/>
      <c r="H196" s="29"/>
      <c r="I196" s="31">
        <f t="shared" si="28"/>
        <v>0</v>
      </c>
      <c r="J196" s="40"/>
      <c r="K196" s="219">
        <f t="shared" si="20"/>
        <v>0</v>
      </c>
      <c r="L196" s="58"/>
      <c r="M196" s="59">
        <f t="shared" si="21"/>
        <v>0</v>
      </c>
      <c r="N196" s="59"/>
      <c r="O196" s="60">
        <f t="shared" si="22"/>
        <v>0</v>
      </c>
      <c r="P196" s="27"/>
      <c r="Q196" s="29">
        <f t="shared" si="23"/>
        <v>0</v>
      </c>
      <c r="R196" s="29"/>
      <c r="S196" s="31">
        <f t="shared" si="24"/>
        <v>0</v>
      </c>
      <c r="T196" s="27">
        <f t="shared" si="25"/>
        <v>0</v>
      </c>
      <c r="U196" s="29">
        <f t="shared" si="26"/>
        <v>0</v>
      </c>
      <c r="V196" s="217">
        <f t="shared" si="27"/>
        <v>0</v>
      </c>
      <c r="W196" s="15"/>
      <c r="X196" s="61"/>
      <c r="Y196" s="62"/>
      <c r="Z196" s="63"/>
      <c r="AA196" s="64"/>
      <c r="AB196" s="65"/>
      <c r="AC196" s="37"/>
      <c r="AE196" s="12"/>
      <c r="AF196" s="10"/>
      <c r="AG196" s="9"/>
      <c r="AH196" s="34"/>
      <c r="AI196" s="37"/>
      <c r="AJ196" s="14"/>
      <c r="AK196" s="28"/>
      <c r="AL196" s="28"/>
      <c r="AM196" s="33"/>
      <c r="AN196" s="11"/>
      <c r="AO196" s="67"/>
      <c r="AP196" s="68"/>
      <c r="AQ196" s="68"/>
      <c r="AR196" s="68"/>
      <c r="AS196" s="14"/>
      <c r="AT196" s="28"/>
      <c r="AU196" s="11"/>
      <c r="AV196" s="11"/>
      <c r="AW196" s="16"/>
      <c r="AX196" s="16"/>
      <c r="AY196" s="16"/>
      <c r="AZ196" s="16"/>
      <c r="BA196" s="16"/>
      <c r="BB196" s="16"/>
      <c r="BC196" s="16"/>
      <c r="BD196" s="16"/>
      <c r="BE196" s="14"/>
      <c r="BF196" s="11"/>
      <c r="BG196" s="11"/>
    </row>
    <row r="197" spans="1:59" ht="30" customHeight="1" x14ac:dyDescent="0.8">
      <c r="A197" s="35" t="s">
        <v>657</v>
      </c>
      <c r="B197" s="52"/>
      <c r="C197" s="53" t="s">
        <v>1049</v>
      </c>
      <c r="D197" s="9"/>
      <c r="E197" s="34" t="s">
        <v>164</v>
      </c>
      <c r="F197" s="36">
        <v>6</v>
      </c>
      <c r="G197" s="49"/>
      <c r="H197" s="29"/>
      <c r="I197" s="31">
        <f t="shared" si="28"/>
        <v>0</v>
      </c>
      <c r="J197" s="40"/>
      <c r="K197" s="219">
        <f t="shared" si="20"/>
        <v>0</v>
      </c>
      <c r="L197" s="58"/>
      <c r="M197" s="59">
        <f t="shared" si="21"/>
        <v>0</v>
      </c>
      <c r="N197" s="59"/>
      <c r="O197" s="60">
        <f t="shared" si="22"/>
        <v>0</v>
      </c>
      <c r="P197" s="27"/>
      <c r="Q197" s="29">
        <f t="shared" si="23"/>
        <v>0</v>
      </c>
      <c r="R197" s="29"/>
      <c r="S197" s="31">
        <f t="shared" si="24"/>
        <v>0</v>
      </c>
      <c r="T197" s="27">
        <f t="shared" si="25"/>
        <v>0</v>
      </c>
      <c r="U197" s="29">
        <f t="shared" si="26"/>
        <v>0</v>
      </c>
      <c r="V197" s="217">
        <f t="shared" si="27"/>
        <v>0</v>
      </c>
      <c r="W197" s="15"/>
      <c r="X197" s="61"/>
      <c r="Y197" s="62"/>
      <c r="Z197" s="63"/>
      <c r="AA197" s="64"/>
      <c r="AB197" s="65"/>
      <c r="AC197" s="37"/>
      <c r="AE197" s="12"/>
      <c r="AF197" s="10"/>
      <c r="AG197" s="9"/>
      <c r="AH197" s="34"/>
      <c r="AI197" s="37"/>
      <c r="AJ197" s="14"/>
      <c r="AK197" s="28"/>
      <c r="AL197" s="28"/>
      <c r="AM197" s="33"/>
      <c r="AN197" s="11"/>
      <c r="AO197" s="67"/>
      <c r="AP197" s="68"/>
      <c r="AQ197" s="68"/>
      <c r="AR197" s="68"/>
      <c r="AS197" s="14"/>
      <c r="AT197" s="28"/>
      <c r="AU197" s="11"/>
      <c r="AV197" s="11"/>
      <c r="AW197" s="16"/>
      <c r="AX197" s="16"/>
      <c r="AY197" s="16"/>
      <c r="AZ197" s="16"/>
      <c r="BA197" s="16"/>
      <c r="BB197" s="16"/>
      <c r="BC197" s="16"/>
      <c r="BD197" s="16"/>
      <c r="BE197" s="14"/>
      <c r="BF197" s="11"/>
      <c r="BG197" s="11"/>
    </row>
    <row r="198" spans="1:59" ht="30" customHeight="1" x14ac:dyDescent="0.8">
      <c r="A198" s="35" t="s">
        <v>658</v>
      </c>
      <c r="B198" s="52"/>
      <c r="C198" s="53" t="s">
        <v>1026</v>
      </c>
      <c r="D198" s="9"/>
      <c r="E198" s="34" t="s">
        <v>164</v>
      </c>
      <c r="F198" s="36">
        <v>3</v>
      </c>
      <c r="G198" s="49"/>
      <c r="H198" s="29"/>
      <c r="I198" s="31">
        <f t="shared" si="28"/>
        <v>0</v>
      </c>
      <c r="J198" s="40"/>
      <c r="K198" s="219">
        <f t="shared" si="20"/>
        <v>0</v>
      </c>
      <c r="L198" s="58"/>
      <c r="M198" s="59">
        <f t="shared" si="21"/>
        <v>0</v>
      </c>
      <c r="N198" s="59"/>
      <c r="O198" s="60">
        <f t="shared" si="22"/>
        <v>0</v>
      </c>
      <c r="P198" s="27"/>
      <c r="Q198" s="29">
        <f t="shared" si="23"/>
        <v>0</v>
      </c>
      <c r="R198" s="29"/>
      <c r="S198" s="31">
        <f t="shared" si="24"/>
        <v>0</v>
      </c>
      <c r="T198" s="27">
        <f t="shared" si="25"/>
        <v>0</v>
      </c>
      <c r="U198" s="29">
        <f t="shared" si="26"/>
        <v>0</v>
      </c>
      <c r="V198" s="217">
        <f t="shared" si="27"/>
        <v>0</v>
      </c>
      <c r="W198" s="15"/>
      <c r="X198" s="61"/>
      <c r="Y198" s="62"/>
      <c r="Z198" s="63"/>
      <c r="AA198" s="64"/>
      <c r="AB198" s="65"/>
      <c r="AC198" s="37"/>
      <c r="AE198" s="12"/>
      <c r="AF198" s="10"/>
      <c r="AG198" s="9"/>
      <c r="AH198" s="34"/>
      <c r="AI198" s="37"/>
      <c r="AJ198" s="14"/>
      <c r="AK198" s="28"/>
      <c r="AL198" s="28"/>
      <c r="AM198" s="33"/>
      <c r="AN198" s="11"/>
      <c r="AO198" s="67"/>
      <c r="AP198" s="68"/>
      <c r="AQ198" s="68"/>
      <c r="AR198" s="68"/>
      <c r="AS198" s="14"/>
      <c r="AT198" s="28"/>
      <c r="AU198" s="11"/>
      <c r="AV198" s="11"/>
      <c r="AW198" s="16"/>
      <c r="AX198" s="16"/>
      <c r="AY198" s="16"/>
      <c r="AZ198" s="16"/>
      <c r="BA198" s="16"/>
      <c r="BB198" s="16"/>
      <c r="BC198" s="16"/>
      <c r="BD198" s="16"/>
      <c r="BE198" s="14"/>
      <c r="BF198" s="11"/>
      <c r="BG198" s="11"/>
    </row>
    <row r="199" spans="1:59" ht="30" customHeight="1" x14ac:dyDescent="0.8">
      <c r="A199" s="35" t="s">
        <v>659</v>
      </c>
      <c r="B199" s="52"/>
      <c r="C199" s="53" t="s">
        <v>960</v>
      </c>
      <c r="D199" s="9"/>
      <c r="E199" s="34" t="s">
        <v>886</v>
      </c>
      <c r="F199" s="36">
        <v>1</v>
      </c>
      <c r="G199" s="49"/>
      <c r="H199" s="29"/>
      <c r="I199" s="31">
        <f t="shared" si="28"/>
        <v>0</v>
      </c>
      <c r="J199" s="40"/>
      <c r="K199" s="219">
        <f t="shared" si="20"/>
        <v>0</v>
      </c>
      <c r="L199" s="58"/>
      <c r="M199" s="59">
        <f t="shared" si="21"/>
        <v>0</v>
      </c>
      <c r="N199" s="59"/>
      <c r="O199" s="60">
        <f t="shared" si="22"/>
        <v>0</v>
      </c>
      <c r="P199" s="27"/>
      <c r="Q199" s="29">
        <f t="shared" si="23"/>
        <v>0</v>
      </c>
      <c r="R199" s="29"/>
      <c r="S199" s="31">
        <f t="shared" si="24"/>
        <v>0</v>
      </c>
      <c r="T199" s="27">
        <f t="shared" si="25"/>
        <v>0</v>
      </c>
      <c r="U199" s="29">
        <f t="shared" si="26"/>
        <v>0</v>
      </c>
      <c r="V199" s="217">
        <f t="shared" si="27"/>
        <v>0</v>
      </c>
      <c r="W199" s="15"/>
      <c r="X199" s="61"/>
      <c r="Y199" s="62"/>
      <c r="Z199" s="63"/>
      <c r="AA199" s="64"/>
      <c r="AB199" s="65"/>
      <c r="AC199" s="37"/>
      <c r="AE199" s="12"/>
      <c r="AF199" s="10"/>
      <c r="AG199" s="9"/>
      <c r="AH199" s="34"/>
      <c r="AI199" s="37"/>
      <c r="AJ199" s="14"/>
      <c r="AK199" s="28"/>
      <c r="AL199" s="28"/>
      <c r="AM199" s="33"/>
      <c r="AN199" s="11"/>
      <c r="AO199" s="67"/>
      <c r="AP199" s="68"/>
      <c r="AQ199" s="68"/>
      <c r="AR199" s="68"/>
      <c r="AS199" s="14"/>
      <c r="AT199" s="28"/>
      <c r="AU199" s="11"/>
      <c r="AV199" s="11"/>
      <c r="AW199" s="16"/>
      <c r="AX199" s="16"/>
      <c r="AY199" s="16"/>
      <c r="AZ199" s="16"/>
      <c r="BA199" s="16"/>
      <c r="BB199" s="16"/>
      <c r="BC199" s="16"/>
      <c r="BD199" s="16"/>
      <c r="BE199" s="14"/>
      <c r="BF199" s="11"/>
      <c r="BG199" s="11"/>
    </row>
    <row r="200" spans="1:59" ht="30" customHeight="1" x14ac:dyDescent="0.8">
      <c r="A200" s="35" t="s">
        <v>660</v>
      </c>
      <c r="B200" s="52"/>
      <c r="C200" s="53" t="s">
        <v>188</v>
      </c>
      <c r="D200" s="9"/>
      <c r="E200" s="34" t="s">
        <v>886</v>
      </c>
      <c r="F200" s="36">
        <v>1</v>
      </c>
      <c r="G200" s="49"/>
      <c r="H200" s="29"/>
      <c r="I200" s="31">
        <f t="shared" si="28"/>
        <v>0</v>
      </c>
      <c r="J200" s="40"/>
      <c r="K200" s="219">
        <f t="shared" si="20"/>
        <v>0</v>
      </c>
      <c r="L200" s="58"/>
      <c r="M200" s="59">
        <f t="shared" si="21"/>
        <v>0</v>
      </c>
      <c r="N200" s="59"/>
      <c r="O200" s="60">
        <f t="shared" si="22"/>
        <v>0</v>
      </c>
      <c r="P200" s="27"/>
      <c r="Q200" s="29">
        <f t="shared" si="23"/>
        <v>0</v>
      </c>
      <c r="R200" s="29"/>
      <c r="S200" s="31">
        <f t="shared" si="24"/>
        <v>0</v>
      </c>
      <c r="T200" s="27">
        <f t="shared" si="25"/>
        <v>0</v>
      </c>
      <c r="U200" s="29">
        <f t="shared" si="26"/>
        <v>0</v>
      </c>
      <c r="V200" s="217">
        <f t="shared" si="27"/>
        <v>0</v>
      </c>
      <c r="W200" s="15"/>
      <c r="X200" s="61"/>
      <c r="Y200" s="62"/>
      <c r="Z200" s="63"/>
      <c r="AA200" s="64"/>
      <c r="AB200" s="65"/>
      <c r="AC200" s="37"/>
      <c r="AE200" s="12"/>
      <c r="AF200" s="10"/>
      <c r="AG200" s="9"/>
      <c r="AH200" s="34"/>
      <c r="AI200" s="37"/>
      <c r="AJ200" s="14"/>
      <c r="AK200" s="28"/>
      <c r="AL200" s="28"/>
      <c r="AM200" s="33"/>
      <c r="AN200" s="11"/>
      <c r="AO200" s="67"/>
      <c r="AP200" s="68"/>
      <c r="AQ200" s="68"/>
      <c r="AR200" s="68"/>
      <c r="AS200" s="14"/>
      <c r="AT200" s="28"/>
      <c r="AU200" s="11"/>
      <c r="AV200" s="11"/>
      <c r="AW200" s="16"/>
      <c r="AX200" s="16"/>
      <c r="AY200" s="16"/>
      <c r="AZ200" s="16"/>
      <c r="BA200" s="16"/>
      <c r="BB200" s="16"/>
      <c r="BC200" s="16"/>
      <c r="BD200" s="16"/>
      <c r="BE200" s="14"/>
      <c r="BF200" s="11"/>
      <c r="BG200" s="11"/>
    </row>
    <row r="201" spans="1:59" ht="30" customHeight="1" x14ac:dyDescent="0.8">
      <c r="A201" s="35" t="s">
        <v>661</v>
      </c>
      <c r="B201" s="52"/>
      <c r="C201" s="53" t="s">
        <v>191</v>
      </c>
      <c r="D201" s="9"/>
      <c r="E201" s="34" t="s">
        <v>886</v>
      </c>
      <c r="F201" s="36">
        <v>1</v>
      </c>
      <c r="G201" s="49"/>
      <c r="H201" s="29"/>
      <c r="I201" s="31">
        <f t="shared" si="28"/>
        <v>0</v>
      </c>
      <c r="J201" s="40"/>
      <c r="K201" s="219">
        <f t="shared" si="20"/>
        <v>0</v>
      </c>
      <c r="L201" s="58"/>
      <c r="M201" s="59">
        <f t="shared" si="21"/>
        <v>0</v>
      </c>
      <c r="N201" s="59"/>
      <c r="O201" s="60">
        <f t="shared" si="22"/>
        <v>0</v>
      </c>
      <c r="P201" s="27"/>
      <c r="Q201" s="29">
        <f t="shared" si="23"/>
        <v>0</v>
      </c>
      <c r="R201" s="29"/>
      <c r="S201" s="31">
        <f t="shared" si="24"/>
        <v>0</v>
      </c>
      <c r="T201" s="27">
        <f t="shared" si="25"/>
        <v>0</v>
      </c>
      <c r="U201" s="29">
        <f t="shared" si="26"/>
        <v>0</v>
      </c>
      <c r="V201" s="217">
        <f t="shared" si="27"/>
        <v>0</v>
      </c>
      <c r="W201" s="15"/>
      <c r="X201" s="61"/>
      <c r="Y201" s="62"/>
      <c r="Z201" s="63"/>
      <c r="AA201" s="64"/>
      <c r="AB201" s="65"/>
      <c r="AC201" s="37"/>
      <c r="AE201" s="12"/>
      <c r="AF201" s="10"/>
      <c r="AG201" s="9"/>
      <c r="AH201" s="34"/>
      <c r="AI201" s="37"/>
      <c r="AJ201" s="14"/>
      <c r="AK201" s="28"/>
      <c r="AL201" s="28"/>
      <c r="AM201" s="33"/>
      <c r="AN201" s="11"/>
      <c r="AO201" s="67"/>
      <c r="AP201" s="68"/>
      <c r="AQ201" s="68"/>
      <c r="AR201" s="68"/>
      <c r="AS201" s="14"/>
      <c r="AT201" s="28"/>
      <c r="AU201" s="11"/>
      <c r="AV201" s="11"/>
      <c r="AW201" s="16"/>
      <c r="AX201" s="16"/>
      <c r="AY201" s="16"/>
      <c r="AZ201" s="16"/>
      <c r="BA201" s="16"/>
      <c r="BB201" s="16"/>
      <c r="BC201" s="16"/>
      <c r="BD201" s="16"/>
      <c r="BE201" s="14"/>
      <c r="BF201" s="11"/>
      <c r="BG201" s="11"/>
    </row>
    <row r="202" spans="1:59" ht="30" customHeight="1" x14ac:dyDescent="0.8">
      <c r="A202" s="35" t="s">
        <v>662</v>
      </c>
      <c r="B202" s="52"/>
      <c r="C202" s="53" t="s">
        <v>613</v>
      </c>
      <c r="D202" s="9"/>
      <c r="E202" s="34" t="s">
        <v>164</v>
      </c>
      <c r="F202" s="36">
        <v>1</v>
      </c>
      <c r="G202" s="49"/>
      <c r="H202" s="29"/>
      <c r="I202" s="31">
        <f t="shared" si="28"/>
        <v>0</v>
      </c>
      <c r="J202" s="40"/>
      <c r="K202" s="219">
        <f t="shared" si="20"/>
        <v>0</v>
      </c>
      <c r="L202" s="58"/>
      <c r="M202" s="59">
        <f t="shared" si="21"/>
        <v>0</v>
      </c>
      <c r="N202" s="59"/>
      <c r="O202" s="60">
        <f t="shared" si="22"/>
        <v>0</v>
      </c>
      <c r="P202" s="27"/>
      <c r="Q202" s="29">
        <f t="shared" si="23"/>
        <v>0</v>
      </c>
      <c r="R202" s="29"/>
      <c r="S202" s="31">
        <f t="shared" si="24"/>
        <v>0</v>
      </c>
      <c r="T202" s="27">
        <f t="shared" si="25"/>
        <v>0</v>
      </c>
      <c r="U202" s="29">
        <f t="shared" si="26"/>
        <v>0</v>
      </c>
      <c r="V202" s="217">
        <f t="shared" si="27"/>
        <v>0</v>
      </c>
      <c r="W202" s="15"/>
      <c r="X202" s="61"/>
      <c r="Y202" s="62"/>
      <c r="Z202" s="63"/>
      <c r="AA202" s="64"/>
      <c r="AB202" s="65"/>
      <c r="AC202" s="37"/>
      <c r="AE202" s="12"/>
      <c r="AF202" s="10"/>
      <c r="AG202" s="9"/>
      <c r="AH202" s="34"/>
      <c r="AI202" s="37"/>
      <c r="AJ202" s="14"/>
      <c r="AK202" s="28"/>
      <c r="AL202" s="28"/>
      <c r="AM202" s="33"/>
      <c r="AN202" s="11"/>
      <c r="AO202" s="67"/>
      <c r="AP202" s="68"/>
      <c r="AQ202" s="68"/>
      <c r="AR202" s="68"/>
      <c r="AS202" s="14"/>
      <c r="AT202" s="28"/>
      <c r="AU202" s="11"/>
      <c r="AV202" s="11"/>
      <c r="AW202" s="16"/>
      <c r="AX202" s="16"/>
      <c r="AY202" s="16"/>
      <c r="AZ202" s="16"/>
      <c r="BA202" s="16"/>
      <c r="BB202" s="16"/>
      <c r="BC202" s="16"/>
      <c r="BD202" s="16"/>
      <c r="BE202" s="14"/>
      <c r="BF202" s="11"/>
      <c r="BG202" s="11"/>
    </row>
    <row r="203" spans="1:59" ht="30" customHeight="1" x14ac:dyDescent="0.8">
      <c r="A203" s="35" t="s">
        <v>663</v>
      </c>
      <c r="B203" s="52"/>
      <c r="C203" s="73" t="s">
        <v>616</v>
      </c>
      <c r="D203" s="9"/>
      <c r="E203" s="34" t="s">
        <v>886</v>
      </c>
      <c r="F203" s="36">
        <v>1</v>
      </c>
      <c r="G203" s="49"/>
      <c r="H203" s="29"/>
      <c r="I203" s="31">
        <f t="shared" si="28"/>
        <v>0</v>
      </c>
      <c r="J203" s="40"/>
      <c r="K203" s="219">
        <f t="shared" si="20"/>
        <v>0</v>
      </c>
      <c r="L203" s="58"/>
      <c r="M203" s="59">
        <f t="shared" si="21"/>
        <v>0</v>
      </c>
      <c r="N203" s="59"/>
      <c r="O203" s="60">
        <f t="shared" si="22"/>
        <v>0</v>
      </c>
      <c r="P203" s="27"/>
      <c r="Q203" s="29">
        <f t="shared" si="23"/>
        <v>0</v>
      </c>
      <c r="R203" s="29"/>
      <c r="S203" s="31">
        <f t="shared" si="24"/>
        <v>0</v>
      </c>
      <c r="T203" s="27">
        <f t="shared" si="25"/>
        <v>0</v>
      </c>
      <c r="U203" s="29">
        <f t="shared" si="26"/>
        <v>0</v>
      </c>
      <c r="V203" s="217">
        <f t="shared" si="27"/>
        <v>0</v>
      </c>
      <c r="W203" s="15"/>
      <c r="X203" s="61"/>
      <c r="Y203" s="62"/>
      <c r="Z203" s="63"/>
      <c r="AA203" s="64"/>
      <c r="AB203" s="65"/>
      <c r="AC203" s="37"/>
      <c r="AE203" s="12"/>
      <c r="AF203" s="10"/>
      <c r="AG203" s="9"/>
      <c r="AH203" s="34"/>
      <c r="AI203" s="37"/>
      <c r="AJ203" s="14"/>
      <c r="AK203" s="28"/>
      <c r="AL203" s="28"/>
      <c r="AM203" s="33"/>
      <c r="AN203" s="11"/>
      <c r="AO203" s="67"/>
      <c r="AP203" s="68"/>
      <c r="AQ203" s="68"/>
      <c r="AR203" s="68"/>
      <c r="AS203" s="14"/>
      <c r="AT203" s="28"/>
      <c r="AU203" s="11"/>
      <c r="AV203" s="11"/>
      <c r="AW203" s="16"/>
      <c r="AX203" s="16"/>
      <c r="AY203" s="16"/>
      <c r="AZ203" s="16"/>
      <c r="BA203" s="16"/>
      <c r="BB203" s="16"/>
      <c r="BC203" s="16"/>
      <c r="BD203" s="16"/>
      <c r="BE203" s="14"/>
      <c r="BF203" s="11"/>
      <c r="BG203" s="11"/>
    </row>
    <row r="204" spans="1:59" ht="30" customHeight="1" x14ac:dyDescent="0.8">
      <c r="A204" s="341" t="s">
        <v>279</v>
      </c>
      <c r="B204" s="70" t="s">
        <v>593</v>
      </c>
      <c r="C204" s="274"/>
      <c r="D204" s="9"/>
      <c r="E204" s="34"/>
      <c r="F204" s="36"/>
      <c r="G204" s="58"/>
      <c r="H204" s="59"/>
      <c r="I204" s="60"/>
      <c r="J204" s="58"/>
      <c r="K204" s="60"/>
      <c r="L204" s="58"/>
      <c r="M204" s="59"/>
      <c r="N204" s="59"/>
      <c r="O204" s="60"/>
      <c r="P204" s="58"/>
      <c r="Q204" s="59"/>
      <c r="R204" s="59"/>
      <c r="S204" s="60"/>
      <c r="T204" s="27"/>
      <c r="U204" s="29"/>
      <c r="V204" s="217"/>
      <c r="W204" s="15"/>
      <c r="X204" s="168" t="s">
        <v>279</v>
      </c>
      <c r="Y204" s="46" t="s">
        <v>280</v>
      </c>
      <c r="Z204" s="154"/>
      <c r="AA204" s="64"/>
      <c r="AB204" s="65"/>
      <c r="AC204" s="37"/>
      <c r="AE204" s="170" t="s">
        <v>279</v>
      </c>
      <c r="AF204" s="156" t="s">
        <v>281</v>
      </c>
      <c r="AG204" s="9"/>
      <c r="AH204" s="34"/>
      <c r="AI204" s="37"/>
      <c r="AJ204" s="66"/>
      <c r="AK204" s="28"/>
      <c r="AL204" s="28"/>
      <c r="AM204" s="67"/>
      <c r="AN204" s="68"/>
      <c r="AO204" s="67"/>
      <c r="AP204" s="68"/>
      <c r="AQ204" s="68"/>
      <c r="AR204" s="68"/>
      <c r="AS204" s="66"/>
      <c r="AT204" s="69"/>
      <c r="AU204" s="68"/>
      <c r="AV204" s="68"/>
      <c r="AW204" s="16"/>
      <c r="AX204" s="16"/>
      <c r="AY204" s="16"/>
      <c r="AZ204" s="16"/>
      <c r="BA204" s="16"/>
      <c r="BB204" s="16"/>
      <c r="BC204" s="16"/>
      <c r="BD204" s="16"/>
      <c r="BE204" s="14"/>
      <c r="BF204" s="11"/>
      <c r="BG204" s="11"/>
    </row>
    <row r="205" spans="1:59" ht="30" customHeight="1" x14ac:dyDescent="0.8">
      <c r="A205" s="35" t="s">
        <v>282</v>
      </c>
      <c r="B205" s="52"/>
      <c r="C205" s="96" t="s">
        <v>1050</v>
      </c>
      <c r="D205" s="97"/>
      <c r="E205" s="105" t="s">
        <v>164</v>
      </c>
      <c r="F205" s="112">
        <v>1</v>
      </c>
      <c r="G205" s="49"/>
      <c r="H205" s="29"/>
      <c r="I205" s="31">
        <f t="shared" si="28"/>
        <v>0</v>
      </c>
      <c r="J205" s="40"/>
      <c r="K205" s="219">
        <f t="shared" ref="K205:K271" si="29">F205*J205</f>
        <v>0</v>
      </c>
      <c r="L205" s="58"/>
      <c r="M205" s="59">
        <f t="shared" ref="M205:M271" si="30">F205*L205</f>
        <v>0</v>
      </c>
      <c r="N205" s="59"/>
      <c r="O205" s="60">
        <f t="shared" ref="O205:O271" si="31">F205*N205</f>
        <v>0</v>
      </c>
      <c r="P205" s="27"/>
      <c r="Q205" s="29">
        <f t="shared" ref="Q205:Q271" si="32">F205*P205</f>
        <v>0</v>
      </c>
      <c r="R205" s="26"/>
      <c r="S205" s="31">
        <f t="shared" ref="S205:S271" si="33">F205*R205</f>
        <v>0</v>
      </c>
      <c r="T205" s="27">
        <f t="shared" ref="T205:T271" si="34">I205+M205+Q205</f>
        <v>0</v>
      </c>
      <c r="U205" s="29">
        <f t="shared" ref="U205:U271" si="35">+K205+O205+S205</f>
        <v>0</v>
      </c>
      <c r="V205" s="217">
        <f t="shared" ref="V205:V271" si="36">+T205*652.69+U205</f>
        <v>0</v>
      </c>
      <c r="W205" s="15"/>
      <c r="X205" s="61" t="s">
        <v>282</v>
      </c>
      <c r="Y205" s="62"/>
      <c r="Z205" s="63" t="s">
        <v>283</v>
      </c>
      <c r="AA205" s="64"/>
      <c r="AB205" s="65" t="s">
        <v>284</v>
      </c>
      <c r="AC205" s="37">
        <v>60</v>
      </c>
      <c r="AE205" s="12" t="s">
        <v>282</v>
      </c>
      <c r="AF205" s="10" t="s">
        <v>285</v>
      </c>
      <c r="AG205" s="9"/>
      <c r="AH205" s="34" t="s">
        <v>286</v>
      </c>
      <c r="AI205" s="37">
        <v>60</v>
      </c>
      <c r="AJ205" s="14">
        <v>120</v>
      </c>
      <c r="AK205" s="28"/>
      <c r="AL205" s="28"/>
      <c r="AM205" s="33"/>
      <c r="AN205" s="11"/>
      <c r="AO205" s="67"/>
      <c r="AP205" s="68"/>
      <c r="AQ205" s="68"/>
      <c r="AR205" s="68"/>
      <c r="AS205" s="14"/>
      <c r="AT205" s="28"/>
      <c r="AU205" s="11"/>
      <c r="AV205" s="11"/>
      <c r="AW205" s="16"/>
      <c r="AX205" s="16"/>
      <c r="AY205" s="16"/>
      <c r="AZ205" s="16"/>
      <c r="BA205" s="16"/>
      <c r="BB205" s="16"/>
      <c r="BC205" s="16"/>
      <c r="BD205" s="16"/>
      <c r="BE205" s="14"/>
      <c r="BF205" s="11"/>
      <c r="BG205" s="11"/>
    </row>
    <row r="206" spans="1:59" ht="30" customHeight="1" x14ac:dyDescent="0.8">
      <c r="A206" s="35" t="s">
        <v>287</v>
      </c>
      <c r="B206" s="52"/>
      <c r="C206" s="96" t="s">
        <v>283</v>
      </c>
      <c r="D206" s="97"/>
      <c r="E206" s="105" t="s">
        <v>886</v>
      </c>
      <c r="F206" s="112">
        <v>2</v>
      </c>
      <c r="G206" s="49"/>
      <c r="H206" s="29"/>
      <c r="I206" s="31">
        <f t="shared" si="28"/>
        <v>0</v>
      </c>
      <c r="J206" s="40"/>
      <c r="K206" s="219">
        <f t="shared" si="29"/>
        <v>0</v>
      </c>
      <c r="L206" s="58"/>
      <c r="M206" s="59">
        <f t="shared" si="30"/>
        <v>0</v>
      </c>
      <c r="N206" s="59"/>
      <c r="O206" s="60">
        <f t="shared" si="31"/>
        <v>0</v>
      </c>
      <c r="P206" s="27"/>
      <c r="Q206" s="29">
        <f t="shared" si="32"/>
        <v>0</v>
      </c>
      <c r="R206" s="26"/>
      <c r="S206" s="31">
        <f t="shared" si="33"/>
        <v>0</v>
      </c>
      <c r="T206" s="27">
        <f t="shared" si="34"/>
        <v>0</v>
      </c>
      <c r="U206" s="29">
        <f t="shared" si="35"/>
        <v>0</v>
      </c>
      <c r="V206" s="217">
        <f t="shared" si="36"/>
        <v>0</v>
      </c>
      <c r="W206" s="15"/>
      <c r="X206" s="61" t="s">
        <v>287</v>
      </c>
      <c r="Y206" s="62"/>
      <c r="Z206" s="63" t="s">
        <v>288</v>
      </c>
      <c r="AA206" s="64"/>
      <c r="AB206" s="65" t="s">
        <v>886</v>
      </c>
      <c r="AC206" s="37">
        <v>1</v>
      </c>
      <c r="AE206" s="12" t="s">
        <v>287</v>
      </c>
      <c r="AF206" s="10" t="s">
        <v>289</v>
      </c>
      <c r="AG206" s="9"/>
      <c r="AH206" s="34" t="s">
        <v>886</v>
      </c>
      <c r="AI206" s="37">
        <v>1</v>
      </c>
      <c r="AJ206" s="14">
        <v>35000</v>
      </c>
      <c r="AK206" s="28"/>
      <c r="AL206" s="28"/>
      <c r="AM206" s="33"/>
      <c r="AN206" s="11"/>
      <c r="AO206" s="67"/>
      <c r="AP206" s="68"/>
      <c r="AQ206" s="68"/>
      <c r="AR206" s="68"/>
      <c r="AS206" s="14"/>
      <c r="AT206" s="28"/>
      <c r="AU206" s="11"/>
      <c r="AV206" s="11"/>
      <c r="AW206" s="16"/>
      <c r="AX206" s="16"/>
      <c r="AY206" s="16"/>
      <c r="AZ206" s="16"/>
      <c r="BA206" s="16"/>
      <c r="BB206" s="16"/>
      <c r="BC206" s="16"/>
      <c r="BD206" s="16"/>
      <c r="BE206" s="14"/>
      <c r="BF206" s="11"/>
      <c r="BG206" s="11"/>
    </row>
    <row r="207" spans="1:59" ht="30" customHeight="1" x14ac:dyDescent="0.8">
      <c r="A207" s="35" t="s">
        <v>290</v>
      </c>
      <c r="B207" s="52"/>
      <c r="C207" s="96" t="s">
        <v>288</v>
      </c>
      <c r="D207" s="97"/>
      <c r="E207" s="105" t="s">
        <v>886</v>
      </c>
      <c r="F207" s="112">
        <v>2</v>
      </c>
      <c r="G207" s="49"/>
      <c r="H207" s="29"/>
      <c r="I207" s="31">
        <f t="shared" si="28"/>
        <v>0</v>
      </c>
      <c r="J207" s="40"/>
      <c r="K207" s="219">
        <f t="shared" si="29"/>
        <v>0</v>
      </c>
      <c r="L207" s="58"/>
      <c r="M207" s="59">
        <f t="shared" si="30"/>
        <v>0</v>
      </c>
      <c r="N207" s="59"/>
      <c r="O207" s="60">
        <f t="shared" si="31"/>
        <v>0</v>
      </c>
      <c r="P207" s="27"/>
      <c r="Q207" s="29">
        <f t="shared" si="32"/>
        <v>0</v>
      </c>
      <c r="R207" s="26"/>
      <c r="S207" s="31">
        <f t="shared" si="33"/>
        <v>0</v>
      </c>
      <c r="T207" s="27">
        <f t="shared" si="34"/>
        <v>0</v>
      </c>
      <c r="U207" s="29">
        <f t="shared" si="35"/>
        <v>0</v>
      </c>
      <c r="V207" s="217">
        <f t="shared" si="36"/>
        <v>0</v>
      </c>
      <c r="W207" s="15"/>
      <c r="X207" s="61"/>
      <c r="Y207" s="62"/>
      <c r="Z207" s="63"/>
      <c r="AA207" s="64"/>
      <c r="AB207" s="65"/>
      <c r="AC207" s="37"/>
      <c r="AE207" s="12"/>
      <c r="AF207" s="10"/>
      <c r="AG207" s="9"/>
      <c r="AH207" s="34"/>
      <c r="AI207" s="37"/>
      <c r="AJ207" s="14"/>
      <c r="AK207" s="28"/>
      <c r="AL207" s="28"/>
      <c r="AM207" s="33"/>
      <c r="AN207" s="11"/>
      <c r="AO207" s="67"/>
      <c r="AP207" s="68"/>
      <c r="AQ207" s="68"/>
      <c r="AR207" s="68"/>
      <c r="AS207" s="14"/>
      <c r="AT207" s="28"/>
      <c r="AU207" s="11"/>
      <c r="AV207" s="11"/>
      <c r="AW207" s="16"/>
      <c r="AX207" s="16"/>
      <c r="AY207" s="16"/>
      <c r="AZ207" s="16"/>
      <c r="BA207" s="16"/>
      <c r="BB207" s="16"/>
      <c r="BC207" s="16"/>
      <c r="BD207" s="16"/>
      <c r="BE207" s="14"/>
      <c r="BF207" s="11"/>
      <c r="BG207" s="11"/>
    </row>
    <row r="208" spans="1:59" ht="30" customHeight="1" x14ac:dyDescent="0.8">
      <c r="A208" s="35" t="s">
        <v>1027</v>
      </c>
      <c r="B208" s="52"/>
      <c r="C208" s="96" t="s">
        <v>291</v>
      </c>
      <c r="D208" s="97"/>
      <c r="E208" s="105" t="s">
        <v>164</v>
      </c>
      <c r="F208" s="112">
        <v>6</v>
      </c>
      <c r="G208" s="49"/>
      <c r="H208" s="29"/>
      <c r="I208" s="31">
        <f t="shared" si="28"/>
        <v>0</v>
      </c>
      <c r="J208" s="40"/>
      <c r="K208" s="219">
        <f t="shared" si="29"/>
        <v>0</v>
      </c>
      <c r="L208" s="58"/>
      <c r="M208" s="59">
        <f t="shared" si="30"/>
        <v>0</v>
      </c>
      <c r="N208" s="59"/>
      <c r="O208" s="60">
        <f t="shared" si="31"/>
        <v>0</v>
      </c>
      <c r="P208" s="27"/>
      <c r="Q208" s="29">
        <f t="shared" si="32"/>
        <v>0</v>
      </c>
      <c r="R208" s="26"/>
      <c r="S208" s="31">
        <f t="shared" si="33"/>
        <v>0</v>
      </c>
      <c r="T208" s="27">
        <f t="shared" si="34"/>
        <v>0</v>
      </c>
      <c r="U208" s="29">
        <f t="shared" si="35"/>
        <v>0</v>
      </c>
      <c r="V208" s="217">
        <f t="shared" si="36"/>
        <v>0</v>
      </c>
      <c r="W208" s="15"/>
      <c r="X208" s="61" t="s">
        <v>290</v>
      </c>
      <c r="Y208" s="62"/>
      <c r="Z208" s="63" t="s">
        <v>291</v>
      </c>
      <c r="AA208" s="64"/>
      <c r="AB208" s="65" t="s">
        <v>164</v>
      </c>
      <c r="AC208" s="37">
        <v>6</v>
      </c>
      <c r="AE208" s="12" t="s">
        <v>290</v>
      </c>
      <c r="AF208" s="10" t="s">
        <v>292</v>
      </c>
      <c r="AG208" s="9"/>
      <c r="AH208" s="34" t="s">
        <v>164</v>
      </c>
      <c r="AI208" s="37">
        <v>6</v>
      </c>
      <c r="AJ208" s="14">
        <v>350</v>
      </c>
      <c r="AK208" s="28"/>
      <c r="AL208" s="28"/>
      <c r="AM208" s="33"/>
      <c r="AN208" s="11"/>
      <c r="AO208" s="67"/>
      <c r="AP208" s="68"/>
      <c r="AQ208" s="68"/>
      <c r="AR208" s="68"/>
      <c r="AS208" s="14"/>
      <c r="AT208" s="28"/>
      <c r="AU208" s="11"/>
      <c r="AV208" s="11"/>
      <c r="AW208" s="16"/>
      <c r="AX208" s="16"/>
      <c r="AY208" s="16"/>
      <c r="AZ208" s="16"/>
      <c r="BA208" s="16"/>
      <c r="BB208" s="16"/>
      <c r="BC208" s="16"/>
      <c r="BD208" s="16"/>
      <c r="BE208" s="14"/>
      <c r="BF208" s="11"/>
      <c r="BG208" s="11"/>
    </row>
    <row r="209" spans="1:59" ht="30" customHeight="1" x14ac:dyDescent="0.8">
      <c r="A209" s="342" t="s">
        <v>293</v>
      </c>
      <c r="B209" s="70" t="s">
        <v>594</v>
      </c>
      <c r="C209" s="53"/>
      <c r="D209" s="9"/>
      <c r="E209" s="34"/>
      <c r="F209" s="36"/>
      <c r="G209" s="49"/>
      <c r="H209" s="29"/>
      <c r="I209" s="31"/>
      <c r="J209" s="40"/>
      <c r="K209" s="219"/>
      <c r="L209" s="58"/>
      <c r="M209" s="59"/>
      <c r="N209" s="59"/>
      <c r="O209" s="60"/>
      <c r="P209" s="27"/>
      <c r="Q209" s="29"/>
      <c r="R209" s="29"/>
      <c r="S209" s="31"/>
      <c r="T209" s="27"/>
      <c r="U209" s="29"/>
      <c r="V209" s="217"/>
      <c r="W209" s="15"/>
      <c r="X209" s="61"/>
      <c r="Y209" s="62"/>
      <c r="Z209" s="63"/>
      <c r="AA209" s="64"/>
      <c r="AB209" s="65"/>
      <c r="AC209" s="37"/>
      <c r="AE209" s="12"/>
      <c r="AF209" s="10"/>
      <c r="AG209" s="9"/>
      <c r="AH209" s="34"/>
      <c r="AI209" s="37"/>
      <c r="AJ209" s="14"/>
      <c r="AK209" s="28"/>
      <c r="AL209" s="28"/>
      <c r="AM209" s="33"/>
      <c r="AN209" s="11"/>
      <c r="AO209" s="67"/>
      <c r="AP209" s="68"/>
      <c r="AQ209" s="68"/>
      <c r="AR209" s="68"/>
      <c r="AS209" s="14"/>
      <c r="AT209" s="28"/>
      <c r="AU209" s="11"/>
      <c r="AV209" s="11"/>
      <c r="AW209" s="16"/>
      <c r="AX209" s="16"/>
      <c r="AY209" s="16"/>
      <c r="AZ209" s="16"/>
      <c r="BA209" s="16"/>
      <c r="BB209" s="16"/>
      <c r="BC209" s="16"/>
      <c r="BD209" s="16"/>
      <c r="BE209" s="14"/>
      <c r="BF209" s="11"/>
      <c r="BG209" s="11"/>
    </row>
    <row r="210" spans="1:59" ht="30" customHeight="1" x14ac:dyDescent="0.8">
      <c r="A210" s="35" t="s">
        <v>296</v>
      </c>
      <c r="B210" s="70"/>
      <c r="C210" s="96" t="s">
        <v>1050</v>
      </c>
      <c r="D210" s="97"/>
      <c r="E210" s="105" t="s">
        <v>164</v>
      </c>
      <c r="F210" s="112">
        <v>1</v>
      </c>
      <c r="G210" s="49"/>
      <c r="H210" s="29"/>
      <c r="I210" s="31">
        <f t="shared" si="28"/>
        <v>0</v>
      </c>
      <c r="J210" s="40"/>
      <c r="K210" s="219">
        <f t="shared" si="29"/>
        <v>0</v>
      </c>
      <c r="L210" s="58"/>
      <c r="M210" s="59">
        <f t="shared" si="30"/>
        <v>0</v>
      </c>
      <c r="N210" s="59"/>
      <c r="O210" s="60">
        <f t="shared" si="31"/>
        <v>0</v>
      </c>
      <c r="P210" s="27"/>
      <c r="Q210" s="29">
        <f t="shared" si="32"/>
        <v>0</v>
      </c>
      <c r="R210" s="29"/>
      <c r="S210" s="31">
        <f t="shared" si="33"/>
        <v>0</v>
      </c>
      <c r="T210" s="27">
        <f t="shared" si="34"/>
        <v>0</v>
      </c>
      <c r="U210" s="29">
        <f t="shared" si="35"/>
        <v>0</v>
      </c>
      <c r="V210" s="217">
        <f t="shared" si="36"/>
        <v>0</v>
      </c>
      <c r="W210" s="15"/>
      <c r="X210" s="61"/>
      <c r="Y210" s="62"/>
      <c r="Z210" s="63"/>
      <c r="AA210" s="64"/>
      <c r="AB210" s="65"/>
      <c r="AC210" s="37"/>
      <c r="AE210" s="12"/>
      <c r="AF210" s="10"/>
      <c r="AG210" s="9"/>
      <c r="AH210" s="34"/>
      <c r="AI210" s="37"/>
      <c r="AJ210" s="14"/>
      <c r="AK210" s="28"/>
      <c r="AL210" s="28"/>
      <c r="AM210" s="33"/>
      <c r="AN210" s="11"/>
      <c r="AO210" s="67"/>
      <c r="AP210" s="68"/>
      <c r="AQ210" s="68"/>
      <c r="AR210" s="68"/>
      <c r="AS210" s="14"/>
      <c r="AT210" s="28"/>
      <c r="AU210" s="11"/>
      <c r="AV210" s="11"/>
      <c r="AW210" s="16"/>
      <c r="AX210" s="16"/>
      <c r="AY210" s="16"/>
      <c r="AZ210" s="16"/>
      <c r="BA210" s="16"/>
      <c r="BB210" s="16"/>
      <c r="BC210" s="16"/>
      <c r="BD210" s="16"/>
      <c r="BE210" s="14"/>
      <c r="BF210" s="11"/>
      <c r="BG210" s="11"/>
    </row>
    <row r="211" spans="1:59" ht="30" customHeight="1" x14ac:dyDescent="0.8">
      <c r="A211" s="35" t="s">
        <v>299</v>
      </c>
      <c r="B211" s="70"/>
      <c r="C211" s="96" t="s">
        <v>283</v>
      </c>
      <c r="D211" s="97"/>
      <c r="E211" s="105" t="s">
        <v>886</v>
      </c>
      <c r="F211" s="112">
        <v>1</v>
      </c>
      <c r="G211" s="49"/>
      <c r="H211" s="29"/>
      <c r="I211" s="31">
        <f t="shared" si="28"/>
        <v>0</v>
      </c>
      <c r="J211" s="40"/>
      <c r="K211" s="219">
        <f t="shared" si="29"/>
        <v>0</v>
      </c>
      <c r="L211" s="58"/>
      <c r="M211" s="59">
        <f t="shared" si="30"/>
        <v>0</v>
      </c>
      <c r="N211" s="59"/>
      <c r="O211" s="60">
        <f t="shared" si="31"/>
        <v>0</v>
      </c>
      <c r="P211" s="27"/>
      <c r="Q211" s="29">
        <f t="shared" si="32"/>
        <v>0</v>
      </c>
      <c r="R211" s="29"/>
      <c r="S211" s="31">
        <f t="shared" si="33"/>
        <v>0</v>
      </c>
      <c r="T211" s="27">
        <f t="shared" si="34"/>
        <v>0</v>
      </c>
      <c r="U211" s="29">
        <f t="shared" si="35"/>
        <v>0</v>
      </c>
      <c r="V211" s="217">
        <f t="shared" si="36"/>
        <v>0</v>
      </c>
      <c r="W211" s="15"/>
      <c r="X211" s="61"/>
      <c r="Y211" s="62"/>
      <c r="Z211" s="63"/>
      <c r="AA211" s="64"/>
      <c r="AB211" s="65"/>
      <c r="AC211" s="37"/>
      <c r="AE211" s="12"/>
      <c r="AF211" s="10"/>
      <c r="AG211" s="9"/>
      <c r="AH211" s="34"/>
      <c r="AI211" s="37"/>
      <c r="AJ211" s="14"/>
      <c r="AK211" s="28"/>
      <c r="AL211" s="28"/>
      <c r="AM211" s="33"/>
      <c r="AN211" s="11"/>
      <c r="AO211" s="67"/>
      <c r="AP211" s="68"/>
      <c r="AQ211" s="68"/>
      <c r="AR211" s="68"/>
      <c r="AS211" s="14"/>
      <c r="AT211" s="28"/>
      <c r="AU211" s="11"/>
      <c r="AV211" s="11"/>
      <c r="AW211" s="16"/>
      <c r="AX211" s="16"/>
      <c r="AY211" s="16"/>
      <c r="AZ211" s="16"/>
      <c r="BA211" s="16"/>
      <c r="BB211" s="16"/>
      <c r="BC211" s="16"/>
      <c r="BD211" s="16"/>
      <c r="BE211" s="14"/>
      <c r="BF211" s="11"/>
      <c r="BG211" s="11"/>
    </row>
    <row r="212" spans="1:59" ht="30" customHeight="1" x14ac:dyDescent="0.8">
      <c r="A212" s="35" t="s">
        <v>302</v>
      </c>
      <c r="B212" s="70"/>
      <c r="C212" s="96" t="s">
        <v>288</v>
      </c>
      <c r="D212" s="97"/>
      <c r="E212" s="105" t="s">
        <v>886</v>
      </c>
      <c r="F212" s="112">
        <v>1</v>
      </c>
      <c r="G212" s="49"/>
      <c r="H212" s="29"/>
      <c r="I212" s="31">
        <f t="shared" si="28"/>
        <v>0</v>
      </c>
      <c r="J212" s="40"/>
      <c r="K212" s="219">
        <f t="shared" si="29"/>
        <v>0</v>
      </c>
      <c r="L212" s="58"/>
      <c r="M212" s="59">
        <f t="shared" si="30"/>
        <v>0</v>
      </c>
      <c r="N212" s="59"/>
      <c r="O212" s="60">
        <f t="shared" si="31"/>
        <v>0</v>
      </c>
      <c r="P212" s="27"/>
      <c r="Q212" s="29">
        <f t="shared" si="32"/>
        <v>0</v>
      </c>
      <c r="R212" s="29"/>
      <c r="S212" s="31">
        <f t="shared" si="33"/>
        <v>0</v>
      </c>
      <c r="T212" s="27">
        <f t="shared" si="34"/>
        <v>0</v>
      </c>
      <c r="U212" s="29">
        <f t="shared" si="35"/>
        <v>0</v>
      </c>
      <c r="V212" s="217">
        <f t="shared" si="36"/>
        <v>0</v>
      </c>
      <c r="W212" s="15"/>
      <c r="X212" s="61"/>
      <c r="Y212" s="62"/>
      <c r="Z212" s="63"/>
      <c r="AA212" s="64"/>
      <c r="AB212" s="65"/>
      <c r="AC212" s="37"/>
      <c r="AE212" s="12"/>
      <c r="AF212" s="10"/>
      <c r="AG212" s="9"/>
      <c r="AH212" s="34"/>
      <c r="AI212" s="37"/>
      <c r="AJ212" s="14"/>
      <c r="AK212" s="28"/>
      <c r="AL212" s="28"/>
      <c r="AM212" s="33"/>
      <c r="AN212" s="11"/>
      <c r="AO212" s="67"/>
      <c r="AP212" s="68"/>
      <c r="AQ212" s="68"/>
      <c r="AR212" s="68"/>
      <c r="AS212" s="14"/>
      <c r="AT212" s="28"/>
      <c r="AU212" s="11"/>
      <c r="AV212" s="11"/>
      <c r="AW212" s="16"/>
      <c r="AX212" s="16"/>
      <c r="AY212" s="16"/>
      <c r="AZ212" s="16"/>
      <c r="BA212" s="16"/>
      <c r="BB212" s="16"/>
      <c r="BC212" s="16"/>
      <c r="BD212" s="16"/>
      <c r="BE212" s="14"/>
      <c r="BF212" s="11"/>
      <c r="BG212" s="11"/>
    </row>
    <row r="213" spans="1:59" ht="21.65" customHeight="1" x14ac:dyDescent="0.8">
      <c r="A213" s="35" t="s">
        <v>1051</v>
      </c>
      <c r="B213" s="52"/>
      <c r="C213" s="96" t="s">
        <v>635</v>
      </c>
      <c r="D213" s="97"/>
      <c r="E213" s="105" t="s">
        <v>164</v>
      </c>
      <c r="F213" s="713">
        <v>3</v>
      </c>
      <c r="G213" s="58"/>
      <c r="H213" s="59"/>
      <c r="I213" s="60">
        <f t="shared" si="28"/>
        <v>0</v>
      </c>
      <c r="J213" s="58"/>
      <c r="K213" s="60">
        <f t="shared" si="29"/>
        <v>0</v>
      </c>
      <c r="L213" s="58"/>
      <c r="M213" s="59">
        <f t="shared" si="30"/>
        <v>0</v>
      </c>
      <c r="N213" s="59"/>
      <c r="O213" s="60">
        <f t="shared" si="31"/>
        <v>0</v>
      </c>
      <c r="P213" s="58"/>
      <c r="Q213" s="59">
        <f t="shared" si="32"/>
        <v>0</v>
      </c>
      <c r="R213" s="59"/>
      <c r="S213" s="60">
        <f t="shared" si="33"/>
        <v>0</v>
      </c>
      <c r="T213" s="27">
        <f t="shared" si="34"/>
        <v>0</v>
      </c>
      <c r="U213" s="29">
        <f t="shared" si="35"/>
        <v>0</v>
      </c>
      <c r="V213" s="217">
        <f t="shared" si="36"/>
        <v>0</v>
      </c>
      <c r="W213" s="15"/>
      <c r="X213" s="61"/>
      <c r="Y213" s="62"/>
      <c r="Z213" s="63"/>
      <c r="AA213" s="64"/>
      <c r="AB213" s="65"/>
      <c r="AC213" s="37"/>
      <c r="AE213" s="12"/>
      <c r="AF213" s="10"/>
      <c r="AG213" s="9"/>
      <c r="AH213" s="34"/>
      <c r="AI213" s="37"/>
      <c r="AJ213" s="66"/>
      <c r="AK213" s="28"/>
      <c r="AL213" s="28"/>
      <c r="AM213" s="67"/>
      <c r="AN213" s="68"/>
      <c r="AO213" s="67"/>
      <c r="AP213" s="68"/>
      <c r="AQ213" s="68"/>
      <c r="AR213" s="68"/>
      <c r="AS213" s="66"/>
      <c r="AT213" s="69"/>
      <c r="AU213" s="68"/>
      <c r="AV213" s="68"/>
      <c r="AW213" s="16"/>
      <c r="AX213" s="16"/>
      <c r="AY213" s="16"/>
      <c r="AZ213" s="16"/>
      <c r="BA213" s="16"/>
      <c r="BB213" s="16"/>
      <c r="BC213" s="16"/>
      <c r="BD213" s="16"/>
      <c r="BE213" s="14"/>
      <c r="BF213" s="11"/>
      <c r="BG213" s="11"/>
    </row>
    <row r="214" spans="1:59" ht="30" customHeight="1" x14ac:dyDescent="0.8">
      <c r="A214" s="341" t="s">
        <v>305</v>
      </c>
      <c r="B214" s="70" t="s">
        <v>294</v>
      </c>
      <c r="C214" s="274"/>
      <c r="D214" s="9"/>
      <c r="E214" s="34"/>
      <c r="F214" s="36"/>
      <c r="G214" s="58"/>
      <c r="H214" s="59"/>
      <c r="I214" s="60"/>
      <c r="J214" s="58"/>
      <c r="K214" s="60"/>
      <c r="L214" s="58"/>
      <c r="M214" s="59"/>
      <c r="N214" s="59"/>
      <c r="O214" s="60"/>
      <c r="P214" s="58"/>
      <c r="Q214" s="59"/>
      <c r="R214" s="59"/>
      <c r="S214" s="60"/>
      <c r="T214" s="27"/>
      <c r="U214" s="29"/>
      <c r="V214" s="217"/>
      <c r="W214" s="15"/>
      <c r="X214" s="168" t="s">
        <v>293</v>
      </c>
      <c r="Y214" s="46" t="s">
        <v>294</v>
      </c>
      <c r="Z214" s="154"/>
      <c r="AA214" s="64"/>
      <c r="AB214" s="65"/>
      <c r="AC214" s="37"/>
      <c r="AE214" s="170" t="s">
        <v>293</v>
      </c>
      <c r="AF214" s="156" t="s">
        <v>295</v>
      </c>
      <c r="AG214" s="9"/>
      <c r="AH214" s="34"/>
      <c r="AI214" s="37"/>
      <c r="AJ214" s="66"/>
      <c r="AK214" s="28"/>
      <c r="AL214" s="28"/>
      <c r="AM214" s="67"/>
      <c r="AN214" s="68"/>
      <c r="AO214" s="67"/>
      <c r="AP214" s="68"/>
      <c r="AQ214" s="68"/>
      <c r="AR214" s="68"/>
      <c r="AS214" s="66"/>
      <c r="AT214" s="69"/>
      <c r="AU214" s="68"/>
      <c r="AV214" s="68"/>
      <c r="AW214" s="16"/>
      <c r="AX214" s="16"/>
      <c r="AY214" s="16"/>
      <c r="AZ214" s="16"/>
      <c r="BA214" s="16"/>
      <c r="BB214" s="16"/>
      <c r="BC214" s="16"/>
      <c r="BD214" s="16"/>
      <c r="BE214" s="14"/>
      <c r="BF214" s="11"/>
      <c r="BG214" s="11"/>
    </row>
    <row r="215" spans="1:59" ht="30" customHeight="1" x14ac:dyDescent="0.8">
      <c r="A215" s="35" t="s">
        <v>308</v>
      </c>
      <c r="B215" s="52"/>
      <c r="C215" s="53" t="s">
        <v>1335</v>
      </c>
      <c r="D215" s="9"/>
      <c r="E215" s="34" t="s">
        <v>886</v>
      </c>
      <c r="F215" s="36">
        <v>1</v>
      </c>
      <c r="G215" s="49"/>
      <c r="H215" s="29"/>
      <c r="I215" s="31">
        <f t="shared" si="28"/>
        <v>0</v>
      </c>
      <c r="J215" s="40"/>
      <c r="K215" s="219">
        <f t="shared" si="29"/>
        <v>0</v>
      </c>
      <c r="L215" s="58"/>
      <c r="M215" s="59">
        <f t="shared" si="30"/>
        <v>0</v>
      </c>
      <c r="N215" s="59"/>
      <c r="O215" s="60">
        <f t="shared" si="31"/>
        <v>0</v>
      </c>
      <c r="P215" s="27"/>
      <c r="Q215" s="29">
        <f t="shared" si="32"/>
        <v>0</v>
      </c>
      <c r="R215" s="26"/>
      <c r="S215" s="31">
        <f t="shared" si="33"/>
        <v>0</v>
      </c>
      <c r="T215" s="27">
        <f t="shared" si="34"/>
        <v>0</v>
      </c>
      <c r="U215" s="29">
        <f t="shared" si="35"/>
        <v>0</v>
      </c>
      <c r="V215" s="217">
        <f t="shared" si="36"/>
        <v>0</v>
      </c>
      <c r="W215" s="15"/>
      <c r="X215" s="61" t="s">
        <v>296</v>
      </c>
      <c r="Y215" s="62"/>
      <c r="Z215" s="63" t="s">
        <v>297</v>
      </c>
      <c r="AA215" s="64"/>
      <c r="AB215" s="65" t="s">
        <v>886</v>
      </c>
      <c r="AC215" s="37">
        <v>1</v>
      </c>
      <c r="AE215" s="12" t="s">
        <v>296</v>
      </c>
      <c r="AF215" s="10" t="s">
        <v>298</v>
      </c>
      <c r="AG215" s="9"/>
      <c r="AH215" s="34" t="s">
        <v>886</v>
      </c>
      <c r="AI215" s="37">
        <v>1</v>
      </c>
      <c r="AJ215" s="14">
        <v>5000</v>
      </c>
      <c r="AK215" s="28"/>
      <c r="AL215" s="28"/>
      <c r="AM215" s="33"/>
      <c r="AN215" s="11"/>
      <c r="AO215" s="67"/>
      <c r="AP215" s="68"/>
      <c r="AQ215" s="68"/>
      <c r="AR215" s="68"/>
      <c r="AS215" s="14"/>
      <c r="AT215" s="28"/>
      <c r="AU215" s="11"/>
      <c r="AV215" s="11"/>
      <c r="AW215" s="16"/>
      <c r="AX215" s="16"/>
      <c r="AY215" s="16"/>
      <c r="AZ215" s="16"/>
      <c r="BA215" s="16"/>
      <c r="BB215" s="16"/>
      <c r="BC215" s="16"/>
      <c r="BD215" s="16"/>
      <c r="BE215" s="14"/>
      <c r="BF215" s="11"/>
      <c r="BG215" s="11"/>
    </row>
    <row r="216" spans="1:59" ht="30" customHeight="1" x14ac:dyDescent="0.8">
      <c r="A216" s="35" t="s">
        <v>309</v>
      </c>
      <c r="B216" s="52"/>
      <c r="C216" s="53" t="s">
        <v>300</v>
      </c>
      <c r="D216" s="9"/>
      <c r="E216" s="34" t="s">
        <v>886</v>
      </c>
      <c r="F216" s="36">
        <v>1</v>
      </c>
      <c r="G216" s="49"/>
      <c r="H216" s="29"/>
      <c r="I216" s="31">
        <f t="shared" si="28"/>
        <v>0</v>
      </c>
      <c r="J216" s="40"/>
      <c r="K216" s="219">
        <f t="shared" si="29"/>
        <v>0</v>
      </c>
      <c r="L216" s="58"/>
      <c r="M216" s="59">
        <f t="shared" si="30"/>
        <v>0</v>
      </c>
      <c r="N216" s="59"/>
      <c r="O216" s="60">
        <f t="shared" si="31"/>
        <v>0</v>
      </c>
      <c r="P216" s="27"/>
      <c r="Q216" s="29">
        <f t="shared" si="32"/>
        <v>0</v>
      </c>
      <c r="R216" s="26"/>
      <c r="S216" s="31">
        <f t="shared" si="33"/>
        <v>0</v>
      </c>
      <c r="T216" s="27">
        <f t="shared" si="34"/>
        <v>0</v>
      </c>
      <c r="U216" s="29">
        <f t="shared" si="35"/>
        <v>0</v>
      </c>
      <c r="V216" s="217">
        <f t="shared" si="36"/>
        <v>0</v>
      </c>
      <c r="W216" s="15"/>
      <c r="X216" s="61" t="s">
        <v>299</v>
      </c>
      <c r="Y216" s="62"/>
      <c r="Z216" s="63" t="s">
        <v>300</v>
      </c>
      <c r="AA216" s="64"/>
      <c r="AB216" s="65" t="s">
        <v>886</v>
      </c>
      <c r="AC216" s="37">
        <v>1</v>
      </c>
      <c r="AE216" s="12" t="s">
        <v>299</v>
      </c>
      <c r="AF216" s="10" t="s">
        <v>301</v>
      </c>
      <c r="AG216" s="9"/>
      <c r="AH216" s="34" t="s">
        <v>886</v>
      </c>
      <c r="AI216" s="37">
        <v>1</v>
      </c>
      <c r="AJ216" s="14">
        <v>50300</v>
      </c>
      <c r="AK216" s="28"/>
      <c r="AL216" s="28"/>
      <c r="AM216" s="33"/>
      <c r="AN216" s="11"/>
      <c r="AO216" s="67"/>
      <c r="AP216" s="68"/>
      <c r="AQ216" s="68"/>
      <c r="AR216" s="68"/>
      <c r="AS216" s="14"/>
      <c r="AT216" s="28"/>
      <c r="AU216" s="11"/>
      <c r="AV216" s="11"/>
      <c r="AW216" s="16"/>
      <c r="AX216" s="16"/>
      <c r="AY216" s="16"/>
      <c r="AZ216" s="16"/>
      <c r="BA216" s="16"/>
      <c r="BB216" s="16"/>
      <c r="BC216" s="16"/>
      <c r="BD216" s="16"/>
      <c r="BE216" s="14"/>
      <c r="BF216" s="11"/>
      <c r="BG216" s="11"/>
    </row>
    <row r="217" spans="1:59" ht="30" customHeight="1" x14ac:dyDescent="0.8">
      <c r="A217" s="35" t="s">
        <v>310</v>
      </c>
      <c r="B217" s="52"/>
      <c r="C217" s="53" t="s">
        <v>303</v>
      </c>
      <c r="D217" s="9"/>
      <c r="E217" s="34" t="s">
        <v>886</v>
      </c>
      <c r="F217" s="36">
        <v>1</v>
      </c>
      <c r="G217" s="49"/>
      <c r="H217" s="29"/>
      <c r="I217" s="31">
        <f t="shared" si="28"/>
        <v>0</v>
      </c>
      <c r="J217" s="40"/>
      <c r="K217" s="219">
        <f t="shared" si="29"/>
        <v>0</v>
      </c>
      <c r="L217" s="58"/>
      <c r="M217" s="59">
        <f t="shared" si="30"/>
        <v>0</v>
      </c>
      <c r="N217" s="59"/>
      <c r="O217" s="60">
        <f t="shared" si="31"/>
        <v>0</v>
      </c>
      <c r="P217" s="27"/>
      <c r="Q217" s="29">
        <f t="shared" si="32"/>
        <v>0</v>
      </c>
      <c r="R217" s="26"/>
      <c r="S217" s="31">
        <f t="shared" si="33"/>
        <v>0</v>
      </c>
      <c r="T217" s="27">
        <f t="shared" si="34"/>
        <v>0</v>
      </c>
      <c r="U217" s="29">
        <f t="shared" si="35"/>
        <v>0</v>
      </c>
      <c r="V217" s="217">
        <f t="shared" si="36"/>
        <v>0</v>
      </c>
      <c r="W217" s="15"/>
      <c r="X217" s="61" t="s">
        <v>302</v>
      </c>
      <c r="Y217" s="62"/>
      <c r="Z217" s="63" t="s">
        <v>303</v>
      </c>
      <c r="AA217" s="64"/>
      <c r="AB217" s="65" t="s">
        <v>886</v>
      </c>
      <c r="AC217" s="37">
        <v>1</v>
      </c>
      <c r="AE217" s="12" t="s">
        <v>302</v>
      </c>
      <c r="AF217" s="10" t="s">
        <v>304</v>
      </c>
      <c r="AG217" s="9"/>
      <c r="AH217" s="34" t="s">
        <v>886</v>
      </c>
      <c r="AI217" s="37">
        <v>1</v>
      </c>
      <c r="AJ217" s="14">
        <v>5000</v>
      </c>
      <c r="AK217" s="28"/>
      <c r="AL217" s="28"/>
      <c r="AM217" s="33"/>
      <c r="AN217" s="11"/>
      <c r="AO217" s="67"/>
      <c r="AP217" s="68"/>
      <c r="AQ217" s="68"/>
      <c r="AR217" s="68"/>
      <c r="AS217" s="14"/>
      <c r="AT217" s="28"/>
      <c r="AU217" s="11"/>
      <c r="AV217" s="11"/>
      <c r="AW217" s="16"/>
      <c r="AX217" s="16"/>
      <c r="AY217" s="16"/>
      <c r="AZ217" s="16"/>
      <c r="BA217" s="16"/>
      <c r="BB217" s="16"/>
      <c r="BC217" s="16"/>
      <c r="BD217" s="16"/>
      <c r="BE217" s="14"/>
      <c r="BF217" s="11"/>
      <c r="BG217" s="11"/>
    </row>
    <row r="218" spans="1:59" ht="30" customHeight="1" x14ac:dyDescent="0.8">
      <c r="A218" s="339" t="s">
        <v>319</v>
      </c>
      <c r="B218" s="70" t="s">
        <v>306</v>
      </c>
      <c r="C218" s="274"/>
      <c r="D218" s="9"/>
      <c r="E218" s="34"/>
      <c r="F218" s="36"/>
      <c r="G218" s="58"/>
      <c r="H218" s="59"/>
      <c r="I218" s="60"/>
      <c r="J218" s="58"/>
      <c r="K218" s="60"/>
      <c r="L218" s="58"/>
      <c r="M218" s="59"/>
      <c r="N218" s="59"/>
      <c r="O218" s="60"/>
      <c r="P218" s="58"/>
      <c r="Q218" s="59"/>
      <c r="R218" s="59"/>
      <c r="S218" s="60"/>
      <c r="T218" s="27"/>
      <c r="U218" s="29"/>
      <c r="V218" s="217"/>
      <c r="W218" s="15"/>
      <c r="X218" s="153" t="s">
        <v>305</v>
      </c>
      <c r="Y218" s="46" t="s">
        <v>306</v>
      </c>
      <c r="Z218" s="154"/>
      <c r="AA218" s="64"/>
      <c r="AB218" s="65"/>
      <c r="AC218" s="37"/>
      <c r="AE218" s="155" t="s">
        <v>305</v>
      </c>
      <c r="AF218" s="156" t="s">
        <v>307</v>
      </c>
      <c r="AG218" s="9"/>
      <c r="AH218" s="34"/>
      <c r="AI218" s="37"/>
      <c r="AJ218" s="66"/>
      <c r="AK218" s="28"/>
      <c r="AL218" s="28"/>
      <c r="AM218" s="67"/>
      <c r="AN218" s="68"/>
      <c r="AO218" s="67"/>
      <c r="AP218" s="68"/>
      <c r="AQ218" s="68"/>
      <c r="AR218" s="68"/>
      <c r="AS218" s="66"/>
      <c r="AT218" s="69"/>
      <c r="AU218" s="68"/>
      <c r="AV218" s="68"/>
      <c r="AW218" s="16"/>
      <c r="AX218" s="16"/>
      <c r="AY218" s="16"/>
      <c r="AZ218" s="16"/>
      <c r="BA218" s="16"/>
      <c r="BB218" s="16"/>
      <c r="BC218" s="16"/>
      <c r="BD218" s="16"/>
      <c r="BE218" s="14"/>
      <c r="BF218" s="11"/>
      <c r="BG218" s="11"/>
    </row>
    <row r="219" spans="1:59" ht="30" customHeight="1" x14ac:dyDescent="0.8">
      <c r="A219" s="25" t="s">
        <v>322</v>
      </c>
      <c r="B219" s="52"/>
      <c r="C219" s="96" t="s">
        <v>1336</v>
      </c>
      <c r="D219" s="97"/>
      <c r="E219" s="98" t="s">
        <v>164</v>
      </c>
      <c r="F219" s="99">
        <v>2</v>
      </c>
      <c r="G219" s="49"/>
      <c r="H219" s="29"/>
      <c r="I219" s="31">
        <f t="shared" si="28"/>
        <v>0</v>
      </c>
      <c r="J219" s="40"/>
      <c r="K219" s="219">
        <f t="shared" si="29"/>
        <v>0</v>
      </c>
      <c r="L219" s="58"/>
      <c r="M219" s="59">
        <f t="shared" si="30"/>
        <v>0</v>
      </c>
      <c r="N219" s="59"/>
      <c r="O219" s="60">
        <f t="shared" si="31"/>
        <v>0</v>
      </c>
      <c r="P219" s="27"/>
      <c r="Q219" s="29">
        <f t="shared" si="32"/>
        <v>0</v>
      </c>
      <c r="R219" s="26"/>
      <c r="S219" s="31">
        <f t="shared" si="33"/>
        <v>0</v>
      </c>
      <c r="T219" s="27">
        <f t="shared" si="34"/>
        <v>0</v>
      </c>
      <c r="U219" s="29">
        <f t="shared" si="35"/>
        <v>0</v>
      </c>
      <c r="V219" s="217">
        <f t="shared" si="36"/>
        <v>0</v>
      </c>
      <c r="W219" s="15"/>
      <c r="X219" s="64" t="s">
        <v>308</v>
      </c>
      <c r="Y219" s="62"/>
      <c r="Z219" s="63" t="s">
        <v>505</v>
      </c>
      <c r="AA219" s="64"/>
      <c r="AB219" s="166" t="s">
        <v>164</v>
      </c>
      <c r="AC219" s="167">
        <v>2</v>
      </c>
      <c r="AE219" s="9" t="s">
        <v>308</v>
      </c>
      <c r="AF219" s="10" t="s">
        <v>506</v>
      </c>
      <c r="AG219" s="9"/>
      <c r="AH219" s="6" t="s">
        <v>164</v>
      </c>
      <c r="AI219" s="32">
        <v>2</v>
      </c>
      <c r="AJ219" s="14">
        <v>1188</v>
      </c>
      <c r="AK219" s="28"/>
      <c r="AL219" s="28"/>
      <c r="AM219" s="33"/>
      <c r="AN219" s="11"/>
      <c r="AO219" s="67"/>
      <c r="AP219" s="68"/>
      <c r="AQ219" s="68"/>
      <c r="AR219" s="68"/>
      <c r="AS219" s="14"/>
      <c r="AT219" s="28"/>
      <c r="AU219" s="11"/>
      <c r="AV219" s="11"/>
      <c r="AW219" s="16"/>
      <c r="AX219" s="16"/>
      <c r="AY219" s="16"/>
      <c r="AZ219" s="16"/>
      <c r="BA219" s="16"/>
      <c r="BB219" s="16"/>
      <c r="BC219" s="16"/>
      <c r="BD219" s="16"/>
      <c r="BE219" s="14"/>
      <c r="BF219" s="11"/>
      <c r="BG219" s="11"/>
    </row>
    <row r="220" spans="1:59" ht="30" customHeight="1" x14ac:dyDescent="0.8">
      <c r="A220" s="25" t="s">
        <v>326</v>
      </c>
      <c r="B220" s="52"/>
      <c r="C220" s="96" t="s">
        <v>1337</v>
      </c>
      <c r="D220" s="97"/>
      <c r="E220" s="98" t="s">
        <v>164</v>
      </c>
      <c r="F220" s="99">
        <v>8</v>
      </c>
      <c r="G220" s="49"/>
      <c r="H220" s="29"/>
      <c r="I220" s="31">
        <f t="shared" si="28"/>
        <v>0</v>
      </c>
      <c r="J220" s="40"/>
      <c r="K220" s="219">
        <f t="shared" si="29"/>
        <v>0</v>
      </c>
      <c r="L220" s="58"/>
      <c r="M220" s="59">
        <f t="shared" si="30"/>
        <v>0</v>
      </c>
      <c r="N220" s="59"/>
      <c r="O220" s="60">
        <f t="shared" si="31"/>
        <v>0</v>
      </c>
      <c r="P220" s="27"/>
      <c r="Q220" s="29">
        <f t="shared" si="32"/>
        <v>0</v>
      </c>
      <c r="R220" s="26"/>
      <c r="S220" s="31">
        <f t="shared" si="33"/>
        <v>0</v>
      </c>
      <c r="T220" s="27">
        <f t="shared" si="34"/>
        <v>0</v>
      </c>
      <c r="U220" s="29">
        <f t="shared" si="35"/>
        <v>0</v>
      </c>
      <c r="V220" s="217">
        <f t="shared" si="36"/>
        <v>0</v>
      </c>
      <c r="W220" s="15"/>
      <c r="X220" s="64" t="s">
        <v>309</v>
      </c>
      <c r="Y220" s="62"/>
      <c r="Z220" s="63" t="s">
        <v>507</v>
      </c>
      <c r="AA220" s="64"/>
      <c r="AB220" s="166" t="s">
        <v>164</v>
      </c>
      <c r="AC220" s="167">
        <v>2</v>
      </c>
      <c r="AE220" s="9" t="s">
        <v>309</v>
      </c>
      <c r="AF220" s="10" t="s">
        <v>508</v>
      </c>
      <c r="AG220" s="9"/>
      <c r="AH220" s="6" t="s">
        <v>164</v>
      </c>
      <c r="AI220" s="32">
        <v>2</v>
      </c>
      <c r="AJ220" s="14">
        <v>1188</v>
      </c>
      <c r="AK220" s="28"/>
      <c r="AL220" s="28"/>
      <c r="AM220" s="33"/>
      <c r="AN220" s="11"/>
      <c r="AO220" s="67"/>
      <c r="AP220" s="68"/>
      <c r="AQ220" s="68"/>
      <c r="AR220" s="68"/>
      <c r="AS220" s="14"/>
      <c r="AT220" s="28"/>
      <c r="AU220" s="11"/>
      <c r="AV220" s="11"/>
      <c r="AW220" s="16"/>
      <c r="AX220" s="16"/>
      <c r="AY220" s="16"/>
      <c r="AZ220" s="16"/>
      <c r="BA220" s="16"/>
      <c r="BB220" s="16"/>
      <c r="BC220" s="16"/>
      <c r="BD220" s="16"/>
      <c r="BE220" s="14"/>
      <c r="BF220" s="11"/>
      <c r="BG220" s="11"/>
    </row>
    <row r="221" spans="1:59" ht="30" customHeight="1" x14ac:dyDescent="0.8">
      <c r="A221" s="25" t="s">
        <v>329</v>
      </c>
      <c r="B221" s="52"/>
      <c r="C221" s="96" t="s">
        <v>1338</v>
      </c>
      <c r="D221" s="97"/>
      <c r="E221" s="98" t="s">
        <v>164</v>
      </c>
      <c r="F221" s="99">
        <v>2</v>
      </c>
      <c r="G221" s="49"/>
      <c r="H221" s="29"/>
      <c r="I221" s="31">
        <f t="shared" si="28"/>
        <v>0</v>
      </c>
      <c r="J221" s="40"/>
      <c r="K221" s="219">
        <f t="shared" si="29"/>
        <v>0</v>
      </c>
      <c r="L221" s="58"/>
      <c r="M221" s="59">
        <f t="shared" si="30"/>
        <v>0</v>
      </c>
      <c r="N221" s="59"/>
      <c r="O221" s="60">
        <f t="shared" si="31"/>
        <v>0</v>
      </c>
      <c r="P221" s="27"/>
      <c r="Q221" s="29">
        <f t="shared" si="32"/>
        <v>0</v>
      </c>
      <c r="R221" s="26"/>
      <c r="S221" s="31">
        <f t="shared" si="33"/>
        <v>0</v>
      </c>
      <c r="T221" s="27">
        <f t="shared" si="34"/>
        <v>0</v>
      </c>
      <c r="U221" s="29">
        <f t="shared" si="35"/>
        <v>0</v>
      </c>
      <c r="V221" s="217">
        <f t="shared" si="36"/>
        <v>0</v>
      </c>
      <c r="W221" s="15"/>
      <c r="X221" s="64" t="s">
        <v>310</v>
      </c>
      <c r="Y221" s="62"/>
      <c r="Z221" s="63" t="s">
        <v>509</v>
      </c>
      <c r="AA221" s="64"/>
      <c r="AB221" s="166" t="s">
        <v>164</v>
      </c>
      <c r="AC221" s="167">
        <v>2</v>
      </c>
      <c r="AE221" s="9" t="s">
        <v>310</v>
      </c>
      <c r="AF221" s="10" t="s">
        <v>510</v>
      </c>
      <c r="AG221" s="9"/>
      <c r="AH221" s="6" t="s">
        <v>164</v>
      </c>
      <c r="AI221" s="32">
        <v>2</v>
      </c>
      <c r="AJ221" s="14">
        <v>1188</v>
      </c>
      <c r="AK221" s="28"/>
      <c r="AL221" s="28"/>
      <c r="AM221" s="33"/>
      <c r="AN221" s="11"/>
      <c r="AO221" s="67"/>
      <c r="AP221" s="68"/>
      <c r="AQ221" s="68"/>
      <c r="AR221" s="68"/>
      <c r="AS221" s="14"/>
      <c r="AT221" s="28"/>
      <c r="AU221" s="11"/>
      <c r="AV221" s="11"/>
      <c r="AW221" s="16"/>
      <c r="AX221" s="16"/>
      <c r="AY221" s="16"/>
      <c r="AZ221" s="16"/>
      <c r="BA221" s="16"/>
      <c r="BB221" s="16"/>
      <c r="BC221" s="16"/>
      <c r="BD221" s="16"/>
      <c r="BE221" s="14"/>
      <c r="BF221" s="11"/>
      <c r="BG221" s="11"/>
    </row>
    <row r="222" spans="1:59" ht="30" customHeight="1" x14ac:dyDescent="0.8">
      <c r="A222" s="25" t="s">
        <v>330</v>
      </c>
      <c r="B222" s="52"/>
      <c r="C222" s="96" t="s">
        <v>1339</v>
      </c>
      <c r="D222" s="97"/>
      <c r="E222" s="98" t="s">
        <v>164</v>
      </c>
      <c r="F222" s="99">
        <v>2</v>
      </c>
      <c r="G222" s="49"/>
      <c r="H222" s="29"/>
      <c r="I222" s="31">
        <f t="shared" si="28"/>
        <v>0</v>
      </c>
      <c r="J222" s="40"/>
      <c r="K222" s="219">
        <f t="shared" si="29"/>
        <v>0</v>
      </c>
      <c r="L222" s="58"/>
      <c r="M222" s="59">
        <f t="shared" si="30"/>
        <v>0</v>
      </c>
      <c r="N222" s="59"/>
      <c r="O222" s="60">
        <f t="shared" si="31"/>
        <v>0</v>
      </c>
      <c r="P222" s="27"/>
      <c r="Q222" s="29">
        <f t="shared" si="32"/>
        <v>0</v>
      </c>
      <c r="R222" s="26"/>
      <c r="S222" s="31">
        <f t="shared" si="33"/>
        <v>0</v>
      </c>
      <c r="T222" s="27">
        <f t="shared" si="34"/>
        <v>0</v>
      </c>
      <c r="U222" s="29">
        <f t="shared" si="35"/>
        <v>0</v>
      </c>
      <c r="V222" s="217">
        <f t="shared" si="36"/>
        <v>0</v>
      </c>
      <c r="W222" s="15"/>
      <c r="X222" s="64" t="s">
        <v>311</v>
      </c>
      <c r="Y222" s="62"/>
      <c r="Z222" s="63" t="s">
        <v>511</v>
      </c>
      <c r="AA222" s="64"/>
      <c r="AB222" s="166" t="s">
        <v>164</v>
      </c>
      <c r="AC222" s="167">
        <v>2</v>
      </c>
      <c r="AE222" s="9" t="s">
        <v>311</v>
      </c>
      <c r="AF222" s="10" t="s">
        <v>512</v>
      </c>
      <c r="AG222" s="9"/>
      <c r="AH222" s="6" t="s">
        <v>164</v>
      </c>
      <c r="AI222" s="32">
        <v>2</v>
      </c>
      <c r="AJ222" s="14">
        <v>1188</v>
      </c>
      <c r="AK222" s="28"/>
      <c r="AL222" s="28"/>
      <c r="AM222" s="33"/>
      <c r="AN222" s="11"/>
      <c r="AO222" s="67"/>
      <c r="AP222" s="68"/>
      <c r="AQ222" s="68"/>
      <c r="AR222" s="68"/>
      <c r="AS222" s="14"/>
      <c r="AT222" s="28"/>
      <c r="AU222" s="11"/>
      <c r="AV222" s="11"/>
      <c r="AW222" s="16"/>
      <c r="AX222" s="16"/>
      <c r="AY222" s="16"/>
      <c r="AZ222" s="16"/>
      <c r="BA222" s="16"/>
      <c r="BB222" s="16"/>
      <c r="BC222" s="16"/>
      <c r="BD222" s="16"/>
      <c r="BE222" s="14"/>
      <c r="BF222" s="11"/>
      <c r="BG222" s="11"/>
    </row>
    <row r="223" spans="1:59" ht="30" customHeight="1" x14ac:dyDescent="0.8">
      <c r="A223" s="25" t="s">
        <v>333</v>
      </c>
      <c r="B223" s="52"/>
      <c r="C223" s="96" t="s">
        <v>1340</v>
      </c>
      <c r="D223" s="97"/>
      <c r="E223" s="98" t="s">
        <v>164</v>
      </c>
      <c r="F223" s="99">
        <v>2</v>
      </c>
      <c r="G223" s="49"/>
      <c r="H223" s="29"/>
      <c r="I223" s="31">
        <f t="shared" si="28"/>
        <v>0</v>
      </c>
      <c r="J223" s="40"/>
      <c r="K223" s="219">
        <f t="shared" si="29"/>
        <v>0</v>
      </c>
      <c r="L223" s="58"/>
      <c r="M223" s="59">
        <f t="shared" si="30"/>
        <v>0</v>
      </c>
      <c r="N223" s="59"/>
      <c r="O223" s="60">
        <f t="shared" si="31"/>
        <v>0</v>
      </c>
      <c r="P223" s="27"/>
      <c r="Q223" s="29">
        <f t="shared" si="32"/>
        <v>0</v>
      </c>
      <c r="R223" s="26"/>
      <c r="S223" s="31">
        <f t="shared" si="33"/>
        <v>0</v>
      </c>
      <c r="T223" s="27">
        <f t="shared" si="34"/>
        <v>0</v>
      </c>
      <c r="U223" s="29">
        <f t="shared" si="35"/>
        <v>0</v>
      </c>
      <c r="V223" s="217">
        <f t="shared" si="36"/>
        <v>0</v>
      </c>
      <c r="W223" s="15"/>
      <c r="X223" s="64" t="s">
        <v>312</v>
      </c>
      <c r="Y223" s="62"/>
      <c r="Z223" s="63" t="s">
        <v>513</v>
      </c>
      <c r="AA223" s="64"/>
      <c r="AB223" s="166" t="s">
        <v>164</v>
      </c>
      <c r="AC223" s="167">
        <v>8</v>
      </c>
      <c r="AE223" s="9" t="s">
        <v>312</v>
      </c>
      <c r="AF223" s="10" t="s">
        <v>514</v>
      </c>
      <c r="AG223" s="9"/>
      <c r="AH223" s="6" t="s">
        <v>164</v>
      </c>
      <c r="AI223" s="32">
        <v>8</v>
      </c>
      <c r="AJ223" s="14">
        <v>1188</v>
      </c>
      <c r="AK223" s="28"/>
      <c r="AL223" s="28"/>
      <c r="AM223" s="33"/>
      <c r="AN223" s="11"/>
      <c r="AO223" s="67"/>
      <c r="AP223" s="68"/>
      <c r="AQ223" s="68"/>
      <c r="AR223" s="68"/>
      <c r="AS223" s="14"/>
      <c r="AT223" s="28"/>
      <c r="AU223" s="11"/>
      <c r="AV223" s="11"/>
      <c r="AW223" s="16"/>
      <c r="AX223" s="16"/>
      <c r="AY223" s="16"/>
      <c r="AZ223" s="16"/>
      <c r="BA223" s="16"/>
      <c r="BB223" s="16"/>
      <c r="BC223" s="16"/>
      <c r="BD223" s="16"/>
      <c r="BE223" s="14"/>
      <c r="BF223" s="11"/>
      <c r="BG223" s="11"/>
    </row>
    <row r="224" spans="1:59" ht="30" customHeight="1" x14ac:dyDescent="0.8">
      <c r="A224" s="25" t="s">
        <v>336</v>
      </c>
      <c r="B224" s="52"/>
      <c r="C224" s="146" t="s">
        <v>1341</v>
      </c>
      <c r="D224" s="97"/>
      <c r="E224" s="98" t="s">
        <v>164</v>
      </c>
      <c r="F224" s="99">
        <v>2</v>
      </c>
      <c r="G224" s="49"/>
      <c r="H224" s="29"/>
      <c r="I224" s="31">
        <f t="shared" si="28"/>
        <v>0</v>
      </c>
      <c r="J224" s="40"/>
      <c r="K224" s="219">
        <f t="shared" si="29"/>
        <v>0</v>
      </c>
      <c r="L224" s="58"/>
      <c r="M224" s="59">
        <f t="shared" si="30"/>
        <v>0</v>
      </c>
      <c r="N224" s="59"/>
      <c r="O224" s="60">
        <f t="shared" si="31"/>
        <v>0</v>
      </c>
      <c r="P224" s="27"/>
      <c r="Q224" s="29">
        <f t="shared" si="32"/>
        <v>0</v>
      </c>
      <c r="R224" s="26"/>
      <c r="S224" s="31">
        <f t="shared" si="33"/>
        <v>0</v>
      </c>
      <c r="T224" s="27">
        <f t="shared" si="34"/>
        <v>0</v>
      </c>
      <c r="U224" s="29">
        <f t="shared" si="35"/>
        <v>0</v>
      </c>
      <c r="V224" s="217">
        <f t="shared" si="36"/>
        <v>0</v>
      </c>
      <c r="W224" s="15"/>
      <c r="X224" s="64" t="s">
        <v>314</v>
      </c>
      <c r="Y224" s="62"/>
      <c r="Z224" s="63" t="s">
        <v>515</v>
      </c>
      <c r="AA224" s="64"/>
      <c r="AB224" s="166" t="s">
        <v>164</v>
      </c>
      <c r="AC224" s="167">
        <v>2</v>
      </c>
      <c r="AE224" s="9" t="s">
        <v>314</v>
      </c>
      <c r="AF224" s="10" t="s">
        <v>516</v>
      </c>
      <c r="AG224" s="9"/>
      <c r="AH224" s="6" t="s">
        <v>164</v>
      </c>
      <c r="AI224" s="32">
        <v>2</v>
      </c>
      <c r="AJ224" s="14">
        <v>1188</v>
      </c>
      <c r="AK224" s="28"/>
      <c r="AL224" s="28"/>
      <c r="AM224" s="33"/>
      <c r="AN224" s="11"/>
      <c r="AO224" s="67"/>
      <c r="AP224" s="68"/>
      <c r="AQ224" s="68"/>
      <c r="AR224" s="68"/>
      <c r="AS224" s="14"/>
      <c r="AT224" s="28"/>
      <c r="AU224" s="11"/>
      <c r="AV224" s="11"/>
      <c r="AW224" s="16"/>
      <c r="AX224" s="16"/>
      <c r="AY224" s="16"/>
      <c r="AZ224" s="16"/>
      <c r="BA224" s="16"/>
      <c r="BB224" s="16"/>
      <c r="BC224" s="16"/>
      <c r="BD224" s="16"/>
      <c r="BE224" s="14"/>
      <c r="BF224" s="11"/>
      <c r="BG224" s="11"/>
    </row>
    <row r="225" spans="1:59" ht="30" customHeight="1" x14ac:dyDescent="0.8">
      <c r="A225" s="25" t="s">
        <v>339</v>
      </c>
      <c r="B225" s="52"/>
      <c r="C225" s="96" t="s">
        <v>317</v>
      </c>
      <c r="D225" s="97"/>
      <c r="E225" s="105" t="s">
        <v>886</v>
      </c>
      <c r="F225" s="112">
        <v>1</v>
      </c>
      <c r="G225" s="49"/>
      <c r="H225" s="29"/>
      <c r="I225" s="31">
        <f t="shared" si="28"/>
        <v>0</v>
      </c>
      <c r="J225" s="40"/>
      <c r="K225" s="219">
        <f t="shared" si="29"/>
        <v>0</v>
      </c>
      <c r="L225" s="58"/>
      <c r="M225" s="59">
        <f t="shared" si="30"/>
        <v>0</v>
      </c>
      <c r="N225" s="59"/>
      <c r="O225" s="60">
        <f t="shared" si="31"/>
        <v>0</v>
      </c>
      <c r="P225" s="27"/>
      <c r="Q225" s="29">
        <f t="shared" si="32"/>
        <v>0</v>
      </c>
      <c r="R225" s="26"/>
      <c r="S225" s="31">
        <f t="shared" si="33"/>
        <v>0</v>
      </c>
      <c r="T225" s="27">
        <f t="shared" si="34"/>
        <v>0</v>
      </c>
      <c r="U225" s="29">
        <f t="shared" si="35"/>
        <v>0</v>
      </c>
      <c r="V225" s="217">
        <f t="shared" si="36"/>
        <v>0</v>
      </c>
      <c r="W225" s="15"/>
      <c r="X225" s="64" t="s">
        <v>316</v>
      </c>
      <c r="Y225" s="62"/>
      <c r="Z225" s="63" t="s">
        <v>317</v>
      </c>
      <c r="AA225" s="64"/>
      <c r="AB225" s="65" t="s">
        <v>886</v>
      </c>
      <c r="AC225" s="37">
        <v>1</v>
      </c>
      <c r="AE225" s="9" t="s">
        <v>316</v>
      </c>
      <c r="AF225" s="10" t="s">
        <v>517</v>
      </c>
      <c r="AG225" s="9"/>
      <c r="AH225" s="34" t="s">
        <v>886</v>
      </c>
      <c r="AI225" s="37">
        <v>1</v>
      </c>
      <c r="AJ225" s="14">
        <v>1188</v>
      </c>
      <c r="AK225" s="28"/>
      <c r="AL225" s="28"/>
      <c r="AM225" s="33"/>
      <c r="AN225" s="11"/>
      <c r="AO225" s="67"/>
      <c r="AP225" s="68"/>
      <c r="AQ225" s="68"/>
      <c r="AR225" s="68"/>
      <c r="AS225" s="14"/>
      <c r="AT225" s="28"/>
      <c r="AU225" s="11"/>
      <c r="AV225" s="11"/>
      <c r="AW225" s="16"/>
      <c r="AX225" s="16"/>
      <c r="AY225" s="16"/>
      <c r="AZ225" s="16"/>
      <c r="BA225" s="16"/>
      <c r="BB225" s="16"/>
      <c r="BC225" s="16"/>
      <c r="BD225" s="16"/>
      <c r="BE225" s="14"/>
      <c r="BF225" s="11"/>
      <c r="BG225" s="11"/>
    </row>
    <row r="226" spans="1:59" ht="30" customHeight="1" x14ac:dyDescent="0.8">
      <c r="A226" s="25" t="s">
        <v>342</v>
      </c>
      <c r="B226" s="52"/>
      <c r="C226" s="96" t="s">
        <v>194</v>
      </c>
      <c r="D226" s="97"/>
      <c r="E226" s="105" t="s">
        <v>886</v>
      </c>
      <c r="F226" s="112">
        <v>1</v>
      </c>
      <c r="G226" s="49"/>
      <c r="H226" s="29"/>
      <c r="I226" s="31">
        <f t="shared" si="28"/>
        <v>0</v>
      </c>
      <c r="J226" s="40"/>
      <c r="K226" s="219">
        <f t="shared" si="29"/>
        <v>0</v>
      </c>
      <c r="L226" s="58"/>
      <c r="M226" s="59">
        <f t="shared" si="30"/>
        <v>0</v>
      </c>
      <c r="N226" s="59"/>
      <c r="O226" s="60">
        <f t="shared" si="31"/>
        <v>0</v>
      </c>
      <c r="P226" s="27"/>
      <c r="Q226" s="29">
        <f t="shared" si="32"/>
        <v>0</v>
      </c>
      <c r="R226" s="26"/>
      <c r="S226" s="31">
        <f t="shared" si="33"/>
        <v>0</v>
      </c>
      <c r="T226" s="27">
        <f t="shared" si="34"/>
        <v>0</v>
      </c>
      <c r="U226" s="29">
        <f t="shared" si="35"/>
        <v>0</v>
      </c>
      <c r="V226" s="217">
        <f t="shared" si="36"/>
        <v>0</v>
      </c>
      <c r="W226" s="15"/>
      <c r="X226" s="64" t="s">
        <v>318</v>
      </c>
      <c r="Y226" s="62"/>
      <c r="Z226" s="63" t="s">
        <v>194</v>
      </c>
      <c r="AA226" s="64"/>
      <c r="AB226" s="65" t="s">
        <v>886</v>
      </c>
      <c r="AC226" s="37">
        <v>1</v>
      </c>
      <c r="AE226" s="9" t="s">
        <v>318</v>
      </c>
      <c r="AF226" s="10" t="s">
        <v>195</v>
      </c>
      <c r="AG226" s="9"/>
      <c r="AH226" s="34" t="s">
        <v>886</v>
      </c>
      <c r="AI226" s="37">
        <v>1</v>
      </c>
      <c r="AJ226" s="14">
        <v>1188</v>
      </c>
      <c r="AK226" s="28"/>
      <c r="AL226" s="28"/>
      <c r="AM226" s="33"/>
      <c r="AN226" s="11"/>
      <c r="AO226" s="67"/>
      <c r="AP226" s="68"/>
      <c r="AQ226" s="68"/>
      <c r="AR226" s="68"/>
      <c r="AS226" s="14"/>
      <c r="AT226" s="28"/>
      <c r="AU226" s="11"/>
      <c r="AV226" s="11"/>
      <c r="AW226" s="16"/>
      <c r="AX226" s="16"/>
      <c r="AY226" s="16"/>
      <c r="AZ226" s="16"/>
      <c r="BA226" s="16"/>
      <c r="BB226" s="16"/>
      <c r="BC226" s="16"/>
      <c r="BD226" s="16"/>
      <c r="BE226" s="14"/>
      <c r="BF226" s="11"/>
      <c r="BG226" s="11"/>
    </row>
    <row r="227" spans="1:59" ht="30" customHeight="1" x14ac:dyDescent="0.8">
      <c r="A227" s="339">
        <v>9</v>
      </c>
      <c r="B227" s="70" t="s">
        <v>320</v>
      </c>
      <c r="C227" s="274"/>
      <c r="D227" s="9"/>
      <c r="E227" s="34"/>
      <c r="F227" s="36"/>
      <c r="G227" s="58"/>
      <c r="H227" s="59"/>
      <c r="I227" s="60"/>
      <c r="J227" s="58"/>
      <c r="K227" s="60"/>
      <c r="L227" s="58"/>
      <c r="M227" s="59"/>
      <c r="N227" s="59"/>
      <c r="O227" s="60"/>
      <c r="P227" s="58"/>
      <c r="Q227" s="59"/>
      <c r="R227" s="59"/>
      <c r="S227" s="60"/>
      <c r="T227" s="27"/>
      <c r="U227" s="29"/>
      <c r="V227" s="217"/>
      <c r="W227" s="15"/>
      <c r="X227" s="153" t="s">
        <v>319</v>
      </c>
      <c r="Y227" s="46" t="s">
        <v>320</v>
      </c>
      <c r="Z227" s="154"/>
      <c r="AA227" s="64"/>
      <c r="AB227" s="65"/>
      <c r="AC227" s="37"/>
      <c r="AE227" s="155" t="s">
        <v>319</v>
      </c>
      <c r="AF227" s="156" t="s">
        <v>321</v>
      </c>
      <c r="AG227" s="9"/>
      <c r="AH227" s="34"/>
      <c r="AI227" s="37"/>
      <c r="AJ227" s="66"/>
      <c r="AK227" s="28"/>
      <c r="AL227" s="28"/>
      <c r="AM227" s="67"/>
      <c r="AN227" s="68"/>
      <c r="AO227" s="67"/>
      <c r="AP227" s="68"/>
      <c r="AQ227" s="68"/>
      <c r="AR227" s="68"/>
      <c r="AS227" s="66"/>
      <c r="AT227" s="69"/>
      <c r="AU227" s="68"/>
      <c r="AV227" s="68"/>
      <c r="AW227" s="16"/>
      <c r="AX227" s="16"/>
      <c r="AY227" s="16"/>
      <c r="AZ227" s="16"/>
      <c r="BA227" s="16"/>
      <c r="BB227" s="16"/>
      <c r="BC227" s="16"/>
      <c r="BD227" s="16"/>
      <c r="BE227" s="14"/>
      <c r="BF227" s="11"/>
      <c r="BG227" s="11"/>
    </row>
    <row r="228" spans="1:59" ht="30" customHeight="1" x14ac:dyDescent="0.7">
      <c r="A228" s="25" t="s">
        <v>366</v>
      </c>
      <c r="B228" s="52"/>
      <c r="C228" s="96" t="s">
        <v>1342</v>
      </c>
      <c r="D228" s="97"/>
      <c r="E228" s="98" t="s">
        <v>324</v>
      </c>
      <c r="F228" s="99">
        <v>4</v>
      </c>
      <c r="G228" s="49"/>
      <c r="H228" s="50"/>
      <c r="I228" s="215">
        <f t="shared" si="28"/>
        <v>0</v>
      </c>
      <c r="J228" s="49"/>
      <c r="K228" s="215">
        <f t="shared" si="29"/>
        <v>0</v>
      </c>
      <c r="L228" s="51"/>
      <c r="M228" s="215">
        <f t="shared" si="30"/>
        <v>0</v>
      </c>
      <c r="N228" s="51"/>
      <c r="O228" s="215">
        <f t="shared" si="31"/>
        <v>0</v>
      </c>
      <c r="P228" s="51"/>
      <c r="Q228" s="215">
        <f t="shared" si="32"/>
        <v>0</v>
      </c>
      <c r="R228" s="51"/>
      <c r="S228" s="215">
        <f t="shared" si="33"/>
        <v>0</v>
      </c>
      <c r="T228" s="215">
        <f t="shared" si="34"/>
        <v>0</v>
      </c>
      <c r="U228" s="215">
        <f t="shared" si="35"/>
        <v>0</v>
      </c>
      <c r="V228" s="216">
        <f t="shared" si="36"/>
        <v>0</v>
      </c>
      <c r="W228" s="15"/>
      <c r="X228" s="64" t="s">
        <v>322</v>
      </c>
      <c r="Y228" s="62"/>
      <c r="Z228" s="63" t="s">
        <v>323</v>
      </c>
      <c r="AA228" s="64"/>
      <c r="AB228" s="166" t="s">
        <v>324</v>
      </c>
      <c r="AC228" s="167">
        <v>4</v>
      </c>
      <c r="AE228" s="9" t="s">
        <v>322</v>
      </c>
      <c r="AF228" s="10" t="s">
        <v>325</v>
      </c>
      <c r="AG228" s="9"/>
      <c r="AH228" s="6" t="s">
        <v>324</v>
      </c>
      <c r="AI228" s="32">
        <v>4</v>
      </c>
      <c r="AJ228" s="14">
        <v>405</v>
      </c>
      <c r="AK228" s="28"/>
      <c r="AL228" s="28"/>
      <c r="AM228" s="33"/>
      <c r="AN228" s="11"/>
      <c r="AO228" s="67"/>
      <c r="AP228" s="68"/>
      <c r="AQ228" s="68"/>
      <c r="AR228" s="68"/>
      <c r="AS228" s="14"/>
      <c r="AT228" s="28"/>
      <c r="AU228" s="11"/>
      <c r="AV228" s="11"/>
      <c r="AW228" s="16"/>
      <c r="AX228" s="16"/>
      <c r="AY228" s="16"/>
      <c r="AZ228" s="16"/>
      <c r="BA228" s="16"/>
      <c r="BB228" s="16"/>
      <c r="BC228" s="16"/>
      <c r="BD228" s="16"/>
      <c r="BE228" s="14"/>
      <c r="BF228" s="11"/>
      <c r="BG228" s="11"/>
    </row>
    <row r="229" spans="1:59" ht="30" customHeight="1" x14ac:dyDescent="0.7">
      <c r="A229" s="25" t="s">
        <v>369</v>
      </c>
      <c r="B229" s="52"/>
      <c r="C229" s="96" t="s">
        <v>1343</v>
      </c>
      <c r="D229" s="97"/>
      <c r="E229" s="98" t="s">
        <v>324</v>
      </c>
      <c r="F229" s="99">
        <v>2</v>
      </c>
      <c r="G229" s="49"/>
      <c r="H229" s="50"/>
      <c r="I229" s="215">
        <f t="shared" si="28"/>
        <v>0</v>
      </c>
      <c r="J229" s="49"/>
      <c r="K229" s="215">
        <f t="shared" si="29"/>
        <v>0</v>
      </c>
      <c r="L229" s="51"/>
      <c r="M229" s="215">
        <f t="shared" si="30"/>
        <v>0</v>
      </c>
      <c r="N229" s="51"/>
      <c r="O229" s="215">
        <f t="shared" si="31"/>
        <v>0</v>
      </c>
      <c r="P229" s="51"/>
      <c r="Q229" s="215">
        <f t="shared" si="32"/>
        <v>0</v>
      </c>
      <c r="R229" s="51"/>
      <c r="S229" s="215">
        <f t="shared" si="33"/>
        <v>0</v>
      </c>
      <c r="T229" s="215">
        <f t="shared" si="34"/>
        <v>0</v>
      </c>
      <c r="U229" s="215">
        <f t="shared" si="35"/>
        <v>0</v>
      </c>
      <c r="V229" s="216">
        <f t="shared" si="36"/>
        <v>0</v>
      </c>
      <c r="W229" s="15"/>
      <c r="X229" s="64" t="s">
        <v>326</v>
      </c>
      <c r="Y229" s="62"/>
      <c r="Z229" s="63" t="s">
        <v>327</v>
      </c>
      <c r="AA229" s="64"/>
      <c r="AB229" s="166" t="s">
        <v>324</v>
      </c>
      <c r="AC229" s="167">
        <v>2</v>
      </c>
      <c r="AE229" s="9" t="s">
        <v>326</v>
      </c>
      <c r="AF229" s="10" t="s">
        <v>328</v>
      </c>
      <c r="AG229" s="9"/>
      <c r="AH229" s="6" t="s">
        <v>324</v>
      </c>
      <c r="AI229" s="32">
        <v>2</v>
      </c>
      <c r="AJ229" s="14">
        <v>402</v>
      </c>
      <c r="AK229" s="28"/>
      <c r="AL229" s="28"/>
      <c r="AM229" s="33"/>
      <c r="AN229" s="11"/>
      <c r="AO229" s="67"/>
      <c r="AP229" s="68"/>
      <c r="AQ229" s="68"/>
      <c r="AR229" s="68"/>
      <c r="AS229" s="14"/>
      <c r="AT229" s="28"/>
      <c r="AU229" s="11"/>
      <c r="AV229" s="11"/>
      <c r="AW229" s="16"/>
      <c r="AX229" s="16"/>
      <c r="AY229" s="16"/>
      <c r="AZ229" s="16"/>
      <c r="BA229" s="16"/>
      <c r="BB229" s="16"/>
      <c r="BC229" s="16"/>
      <c r="BD229" s="16"/>
      <c r="BE229" s="14"/>
      <c r="BF229" s="11"/>
      <c r="BG229" s="11"/>
    </row>
    <row r="230" spans="1:59" ht="30" customHeight="1" x14ac:dyDescent="0.7">
      <c r="A230" s="714" t="s">
        <v>372</v>
      </c>
      <c r="B230" s="715"/>
      <c r="C230" s="716" t="s">
        <v>1344</v>
      </c>
      <c r="D230" s="717"/>
      <c r="E230" s="718" t="s">
        <v>324</v>
      </c>
      <c r="F230" s="719">
        <v>2</v>
      </c>
      <c r="G230" s="49"/>
      <c r="H230" s="50"/>
      <c r="I230" s="215"/>
      <c r="J230" s="49"/>
      <c r="K230" s="215"/>
      <c r="L230" s="51"/>
      <c r="M230" s="215"/>
      <c r="N230" s="51"/>
      <c r="O230" s="215"/>
      <c r="P230" s="51"/>
      <c r="Q230" s="215"/>
      <c r="R230" s="51"/>
      <c r="S230" s="215"/>
      <c r="T230" s="215"/>
      <c r="U230" s="215"/>
      <c r="V230" s="216"/>
      <c r="W230" s="15"/>
      <c r="X230" s="64"/>
      <c r="Y230" s="62"/>
      <c r="Z230" s="63"/>
      <c r="AA230" s="64"/>
      <c r="AB230" s="166"/>
      <c r="AC230" s="167"/>
      <c r="AE230" s="9"/>
      <c r="AF230" s="10"/>
      <c r="AG230" s="9"/>
      <c r="AH230" s="6"/>
      <c r="AI230" s="32"/>
      <c r="AJ230" s="14"/>
      <c r="AK230" s="28"/>
      <c r="AL230" s="28"/>
      <c r="AM230" s="33"/>
      <c r="AN230" s="11"/>
      <c r="AO230" s="67"/>
      <c r="AP230" s="68"/>
      <c r="AQ230" s="68"/>
      <c r="AR230" s="68"/>
      <c r="AS230" s="14"/>
      <c r="AT230" s="28"/>
      <c r="AU230" s="11"/>
      <c r="AV230" s="11"/>
      <c r="AW230" s="16"/>
      <c r="AX230" s="16"/>
      <c r="AY230" s="16"/>
      <c r="AZ230" s="16"/>
      <c r="BA230" s="16"/>
      <c r="BB230" s="16"/>
      <c r="BC230" s="16"/>
      <c r="BD230" s="16"/>
      <c r="BE230" s="14"/>
      <c r="BF230" s="11"/>
      <c r="BG230" s="11"/>
    </row>
    <row r="231" spans="1:59" ht="30" customHeight="1" x14ac:dyDescent="0.7">
      <c r="A231" s="714" t="s">
        <v>375</v>
      </c>
      <c r="B231" s="715"/>
      <c r="C231" s="716" t="s">
        <v>1345</v>
      </c>
      <c r="D231" s="717"/>
      <c r="E231" s="718" t="s">
        <v>324</v>
      </c>
      <c r="F231" s="719">
        <v>2</v>
      </c>
      <c r="G231" s="49"/>
      <c r="H231" s="50"/>
      <c r="I231" s="215">
        <f t="shared" si="28"/>
        <v>0</v>
      </c>
      <c r="J231" s="49"/>
      <c r="K231" s="215">
        <f t="shared" si="29"/>
        <v>0</v>
      </c>
      <c r="L231" s="51"/>
      <c r="M231" s="215">
        <f t="shared" si="30"/>
        <v>0</v>
      </c>
      <c r="N231" s="51"/>
      <c r="O231" s="215">
        <f t="shared" si="31"/>
        <v>0</v>
      </c>
      <c r="P231" s="51"/>
      <c r="Q231" s="215">
        <f t="shared" si="32"/>
        <v>0</v>
      </c>
      <c r="R231" s="51"/>
      <c r="S231" s="215">
        <f t="shared" si="33"/>
        <v>0</v>
      </c>
      <c r="T231" s="215">
        <f t="shared" si="34"/>
        <v>0</v>
      </c>
      <c r="U231" s="215">
        <f t="shared" si="35"/>
        <v>0</v>
      </c>
      <c r="V231" s="216">
        <f t="shared" si="36"/>
        <v>0</v>
      </c>
      <c r="W231" s="15"/>
      <c r="X231" s="64" t="s">
        <v>329</v>
      </c>
      <c r="Y231" s="62"/>
      <c r="Z231" s="63" t="s">
        <v>518</v>
      </c>
      <c r="AA231" s="64"/>
      <c r="AB231" s="166" t="s">
        <v>324</v>
      </c>
      <c r="AC231" s="167">
        <v>2</v>
      </c>
      <c r="AE231" s="9" t="s">
        <v>329</v>
      </c>
      <c r="AF231" s="10" t="s">
        <v>519</v>
      </c>
      <c r="AG231" s="9"/>
      <c r="AH231" s="6" t="s">
        <v>324</v>
      </c>
      <c r="AI231" s="32">
        <v>2</v>
      </c>
      <c r="AJ231" s="14">
        <v>400</v>
      </c>
      <c r="AK231" s="28"/>
      <c r="AL231" s="28"/>
      <c r="AM231" s="33"/>
      <c r="AN231" s="11"/>
      <c r="AO231" s="67"/>
      <c r="AP231" s="68"/>
      <c r="AQ231" s="68"/>
      <c r="AR231" s="68"/>
      <c r="AS231" s="14"/>
      <c r="AT231" s="28"/>
      <c r="AU231" s="11"/>
      <c r="AV231" s="11"/>
      <c r="AW231" s="16"/>
      <c r="AX231" s="16"/>
      <c r="AY231" s="16"/>
      <c r="AZ231" s="16"/>
      <c r="BA231" s="16"/>
      <c r="BB231" s="16"/>
      <c r="BC231" s="16"/>
      <c r="BD231" s="16"/>
      <c r="BE231" s="14"/>
      <c r="BF231" s="11"/>
      <c r="BG231" s="11"/>
    </row>
    <row r="232" spans="1:59" ht="30" customHeight="1" x14ac:dyDescent="0.7">
      <c r="A232" s="714" t="s">
        <v>378</v>
      </c>
      <c r="B232" s="715"/>
      <c r="C232" s="716" t="s">
        <v>1347</v>
      </c>
      <c r="D232" s="717"/>
      <c r="E232" s="718" t="s">
        <v>324</v>
      </c>
      <c r="F232" s="719">
        <v>1</v>
      </c>
      <c r="G232" s="49"/>
      <c r="H232" s="50"/>
      <c r="I232" s="215"/>
      <c r="J232" s="49"/>
      <c r="K232" s="215"/>
      <c r="L232" s="51"/>
      <c r="M232" s="215"/>
      <c r="N232" s="51"/>
      <c r="O232" s="215"/>
      <c r="P232" s="51"/>
      <c r="Q232" s="215"/>
      <c r="R232" s="51"/>
      <c r="S232" s="215"/>
      <c r="T232" s="215"/>
      <c r="U232" s="215"/>
      <c r="V232" s="216"/>
      <c r="W232" s="15"/>
      <c r="X232" s="64"/>
      <c r="Y232" s="62"/>
      <c r="Z232" s="63"/>
      <c r="AA232" s="64"/>
      <c r="AB232" s="166"/>
      <c r="AC232" s="167"/>
      <c r="AE232" s="9"/>
      <c r="AF232" s="10"/>
      <c r="AG232" s="9"/>
      <c r="AH232" s="6"/>
      <c r="AI232" s="32"/>
      <c r="AJ232" s="14"/>
      <c r="AK232" s="28"/>
      <c r="AL232" s="28"/>
      <c r="AM232" s="33"/>
      <c r="AN232" s="11"/>
      <c r="AO232" s="67"/>
      <c r="AP232" s="68"/>
      <c r="AQ232" s="68"/>
      <c r="AR232" s="68"/>
      <c r="AS232" s="14"/>
      <c r="AT232" s="28"/>
      <c r="AU232" s="11"/>
      <c r="AV232" s="11"/>
      <c r="AW232" s="16"/>
      <c r="AX232" s="16"/>
      <c r="AY232" s="16"/>
      <c r="AZ232" s="16"/>
      <c r="BA232" s="16"/>
      <c r="BB232" s="16"/>
      <c r="BC232" s="16"/>
      <c r="BD232" s="16"/>
      <c r="BE232" s="14"/>
      <c r="BF232" s="11"/>
      <c r="BG232" s="11"/>
    </row>
    <row r="233" spans="1:59" ht="30" customHeight="1" x14ac:dyDescent="0.7">
      <c r="A233" s="25" t="s">
        <v>381</v>
      </c>
      <c r="B233" s="52"/>
      <c r="C233" s="96" t="s">
        <v>331</v>
      </c>
      <c r="D233" s="97"/>
      <c r="E233" s="98" t="s">
        <v>324</v>
      </c>
      <c r="F233" s="99">
        <v>2</v>
      </c>
      <c r="G233" s="49"/>
      <c r="H233" s="50"/>
      <c r="I233" s="215"/>
      <c r="J233" s="49"/>
      <c r="K233" s="215"/>
      <c r="L233" s="51"/>
      <c r="M233" s="215"/>
      <c r="N233" s="51"/>
      <c r="O233" s="215"/>
      <c r="P233" s="51"/>
      <c r="Q233" s="215"/>
      <c r="R233" s="51"/>
      <c r="S233" s="215"/>
      <c r="T233" s="215"/>
      <c r="U233" s="215"/>
      <c r="V233" s="216"/>
      <c r="W233" s="15"/>
      <c r="X233" s="64"/>
      <c r="Y233" s="62"/>
      <c r="Z233" s="63"/>
      <c r="AA233" s="64"/>
      <c r="AB233" s="166"/>
      <c r="AC233" s="167"/>
      <c r="AE233" s="9"/>
      <c r="AF233" s="10"/>
      <c r="AG233" s="9"/>
      <c r="AH233" s="6"/>
      <c r="AI233" s="32"/>
      <c r="AJ233" s="14"/>
      <c r="AK233" s="28"/>
      <c r="AL233" s="28"/>
      <c r="AM233" s="33"/>
      <c r="AN233" s="11"/>
      <c r="AO233" s="67"/>
      <c r="AP233" s="68"/>
      <c r="AQ233" s="68"/>
      <c r="AR233" s="68"/>
      <c r="AS233" s="14"/>
      <c r="AT233" s="28"/>
      <c r="AU233" s="11"/>
      <c r="AV233" s="11"/>
      <c r="AW233" s="16"/>
      <c r="AX233" s="16"/>
      <c r="AY233" s="16"/>
      <c r="AZ233" s="16"/>
      <c r="BA233" s="16"/>
      <c r="BB233" s="16"/>
      <c r="BC233" s="16"/>
      <c r="BD233" s="16"/>
      <c r="BE233" s="14"/>
      <c r="BF233" s="11"/>
      <c r="BG233" s="11"/>
    </row>
    <row r="234" spans="1:59" ht="30" customHeight="1" x14ac:dyDescent="0.7">
      <c r="A234" s="25" t="s">
        <v>384</v>
      </c>
      <c r="B234" s="52"/>
      <c r="C234" s="96" t="s">
        <v>1350</v>
      </c>
      <c r="D234" s="97"/>
      <c r="E234" s="98" t="s">
        <v>324</v>
      </c>
      <c r="F234" s="99">
        <v>2</v>
      </c>
      <c r="G234" s="49"/>
      <c r="H234" s="50"/>
      <c r="I234" s="215">
        <f t="shared" si="28"/>
        <v>0</v>
      </c>
      <c r="J234" s="49"/>
      <c r="K234" s="215">
        <f t="shared" si="29"/>
        <v>0</v>
      </c>
      <c r="L234" s="51"/>
      <c r="M234" s="215">
        <f t="shared" si="30"/>
        <v>0</v>
      </c>
      <c r="N234" s="51"/>
      <c r="O234" s="215">
        <f t="shared" si="31"/>
        <v>0</v>
      </c>
      <c r="P234" s="51"/>
      <c r="Q234" s="215">
        <f t="shared" si="32"/>
        <v>0</v>
      </c>
      <c r="R234" s="51"/>
      <c r="S234" s="215">
        <f t="shared" si="33"/>
        <v>0</v>
      </c>
      <c r="T234" s="215">
        <f t="shared" si="34"/>
        <v>0</v>
      </c>
      <c r="U234" s="215">
        <f t="shared" si="35"/>
        <v>0</v>
      </c>
      <c r="V234" s="216">
        <f t="shared" si="36"/>
        <v>0</v>
      </c>
      <c r="W234" s="15"/>
      <c r="X234" s="64" t="s">
        <v>330</v>
      </c>
      <c r="Y234" s="62"/>
      <c r="Z234" s="63" t="s">
        <v>331</v>
      </c>
      <c r="AA234" s="64"/>
      <c r="AB234" s="166" t="s">
        <v>324</v>
      </c>
      <c r="AC234" s="167">
        <v>1</v>
      </c>
      <c r="AE234" s="9" t="s">
        <v>330</v>
      </c>
      <c r="AF234" s="10" t="s">
        <v>332</v>
      </c>
      <c r="AG234" s="9"/>
      <c r="AH234" s="6" t="s">
        <v>324</v>
      </c>
      <c r="AI234" s="32">
        <v>1</v>
      </c>
      <c r="AJ234" s="14">
        <v>400</v>
      </c>
      <c r="AK234" s="28"/>
      <c r="AL234" s="28"/>
      <c r="AM234" s="33"/>
      <c r="AN234" s="11"/>
      <c r="AO234" s="67"/>
      <c r="AP234" s="68"/>
      <c r="AQ234" s="68"/>
      <c r="AR234" s="68"/>
      <c r="AS234" s="14"/>
      <c r="AT234" s="28"/>
      <c r="AU234" s="11"/>
      <c r="AV234" s="11"/>
      <c r="AW234" s="16"/>
      <c r="AX234" s="16"/>
      <c r="AY234" s="16"/>
      <c r="AZ234" s="16"/>
      <c r="BA234" s="16"/>
      <c r="BB234" s="16"/>
      <c r="BC234" s="16"/>
      <c r="BD234" s="16"/>
      <c r="BE234" s="14"/>
      <c r="BF234" s="11"/>
      <c r="BG234" s="11"/>
    </row>
    <row r="235" spans="1:59" ht="30" customHeight="1" x14ac:dyDescent="0.7">
      <c r="A235" s="25" t="s">
        <v>387</v>
      </c>
      <c r="B235" s="715"/>
      <c r="C235" s="716" t="s">
        <v>1349</v>
      </c>
      <c r="D235" s="717"/>
      <c r="E235" s="718" t="s">
        <v>324</v>
      </c>
      <c r="F235" s="719">
        <v>1</v>
      </c>
      <c r="G235" s="49"/>
      <c r="H235" s="50"/>
      <c r="I235" s="215"/>
      <c r="J235" s="49"/>
      <c r="K235" s="215"/>
      <c r="L235" s="51"/>
      <c r="M235" s="215"/>
      <c r="N235" s="51"/>
      <c r="O235" s="215"/>
      <c r="P235" s="51"/>
      <c r="Q235" s="215"/>
      <c r="R235" s="51"/>
      <c r="S235" s="215"/>
      <c r="T235" s="215"/>
      <c r="U235" s="215"/>
      <c r="V235" s="216"/>
      <c r="W235" s="15"/>
      <c r="X235" s="64"/>
      <c r="Y235" s="62"/>
      <c r="Z235" s="63"/>
      <c r="AA235" s="64"/>
      <c r="AB235" s="166"/>
      <c r="AC235" s="167"/>
      <c r="AE235" s="9"/>
      <c r="AF235" s="10"/>
      <c r="AG235" s="9"/>
      <c r="AH235" s="6"/>
      <c r="AI235" s="32"/>
      <c r="AJ235" s="14"/>
      <c r="AK235" s="28"/>
      <c r="AL235" s="28"/>
      <c r="AM235" s="33"/>
      <c r="AN235" s="11"/>
      <c r="AO235" s="67"/>
      <c r="AP235" s="68"/>
      <c r="AQ235" s="68"/>
      <c r="AR235" s="68"/>
      <c r="AS235" s="14"/>
      <c r="AT235" s="28"/>
      <c r="AU235" s="11"/>
      <c r="AV235" s="11"/>
      <c r="AW235" s="16"/>
      <c r="AX235" s="16"/>
      <c r="AY235" s="16"/>
      <c r="AZ235" s="16"/>
      <c r="BA235" s="16"/>
      <c r="BB235" s="16"/>
      <c r="BC235" s="16"/>
      <c r="BD235" s="16"/>
      <c r="BE235" s="14"/>
      <c r="BF235" s="11"/>
      <c r="BG235" s="11"/>
    </row>
    <row r="236" spans="1:59" ht="30" customHeight="1" x14ac:dyDescent="0.7">
      <c r="A236" s="25" t="s">
        <v>390</v>
      </c>
      <c r="B236" s="52"/>
      <c r="C236" s="96" t="s">
        <v>1351</v>
      </c>
      <c r="D236" s="97"/>
      <c r="E236" s="98" t="s">
        <v>324</v>
      </c>
      <c r="F236" s="99">
        <v>1</v>
      </c>
      <c r="G236" s="49"/>
      <c r="H236" s="50"/>
      <c r="I236" s="215">
        <f t="shared" si="28"/>
        <v>0</v>
      </c>
      <c r="J236" s="49"/>
      <c r="K236" s="215">
        <f t="shared" si="29"/>
        <v>0</v>
      </c>
      <c r="L236" s="51"/>
      <c r="M236" s="215">
        <f t="shared" si="30"/>
        <v>0</v>
      </c>
      <c r="N236" s="51"/>
      <c r="O236" s="215">
        <f t="shared" si="31"/>
        <v>0</v>
      </c>
      <c r="P236" s="51"/>
      <c r="Q236" s="215">
        <f t="shared" si="32"/>
        <v>0</v>
      </c>
      <c r="R236" s="51"/>
      <c r="S236" s="215">
        <f t="shared" si="33"/>
        <v>0</v>
      </c>
      <c r="T236" s="215">
        <f t="shared" si="34"/>
        <v>0</v>
      </c>
      <c r="U236" s="215">
        <f t="shared" si="35"/>
        <v>0</v>
      </c>
      <c r="V236" s="216">
        <f t="shared" si="36"/>
        <v>0</v>
      </c>
      <c r="W236" s="15"/>
      <c r="X236" s="64" t="s">
        <v>333</v>
      </c>
      <c r="Y236" s="62"/>
      <c r="Z236" s="63" t="s">
        <v>334</v>
      </c>
      <c r="AA236" s="64"/>
      <c r="AB236" s="166" t="s">
        <v>324</v>
      </c>
      <c r="AC236" s="167">
        <v>1</v>
      </c>
      <c r="AE236" s="9" t="s">
        <v>333</v>
      </c>
      <c r="AF236" s="10" t="s">
        <v>335</v>
      </c>
      <c r="AG236" s="9"/>
      <c r="AH236" s="6" t="s">
        <v>324</v>
      </c>
      <c r="AI236" s="32">
        <v>1</v>
      </c>
      <c r="AJ236" s="14">
        <v>400</v>
      </c>
      <c r="AK236" s="28"/>
      <c r="AL236" s="28"/>
      <c r="AM236" s="33"/>
      <c r="AN236" s="11"/>
      <c r="AO236" s="67"/>
      <c r="AP236" s="68"/>
      <c r="AQ236" s="68"/>
      <c r="AR236" s="68"/>
      <c r="AS236" s="14"/>
      <c r="AT236" s="28"/>
      <c r="AU236" s="11"/>
      <c r="AV236" s="11"/>
      <c r="AW236" s="16"/>
      <c r="AX236" s="16"/>
      <c r="AY236" s="16"/>
      <c r="AZ236" s="16"/>
      <c r="BA236" s="16"/>
      <c r="BB236" s="16"/>
      <c r="BC236" s="16"/>
      <c r="BD236" s="16"/>
      <c r="BE236" s="14"/>
      <c r="BF236" s="11"/>
      <c r="BG236" s="11"/>
    </row>
    <row r="237" spans="1:59" ht="30" customHeight="1" x14ac:dyDescent="0.7">
      <c r="A237" s="25" t="s">
        <v>393</v>
      </c>
      <c r="B237" s="52"/>
      <c r="C237" s="96" t="s">
        <v>1352</v>
      </c>
      <c r="D237" s="97"/>
      <c r="E237" s="98" t="s">
        <v>324</v>
      </c>
      <c r="F237" s="99">
        <v>2</v>
      </c>
      <c r="G237" s="49"/>
      <c r="H237" s="50"/>
      <c r="I237" s="215"/>
      <c r="J237" s="49"/>
      <c r="K237" s="215"/>
      <c r="L237" s="51"/>
      <c r="M237" s="215"/>
      <c r="N237" s="51"/>
      <c r="O237" s="215"/>
      <c r="P237" s="51"/>
      <c r="Q237" s="215"/>
      <c r="R237" s="51"/>
      <c r="S237" s="215"/>
      <c r="T237" s="215"/>
      <c r="U237" s="215"/>
      <c r="V237" s="216"/>
      <c r="W237" s="15"/>
      <c r="X237" s="64"/>
      <c r="Y237" s="62"/>
      <c r="Z237" s="63"/>
      <c r="AA237" s="64"/>
      <c r="AB237" s="166"/>
      <c r="AC237" s="167"/>
      <c r="AE237" s="9"/>
      <c r="AF237" s="10"/>
      <c r="AG237" s="9"/>
      <c r="AH237" s="6"/>
      <c r="AI237" s="32"/>
      <c r="AJ237" s="14"/>
      <c r="AK237" s="28"/>
      <c r="AL237" s="28"/>
      <c r="AM237" s="33"/>
      <c r="AN237" s="11"/>
      <c r="AO237" s="67"/>
      <c r="AP237" s="68"/>
      <c r="AQ237" s="68"/>
      <c r="AR237" s="68"/>
      <c r="AS237" s="14"/>
      <c r="AT237" s="28"/>
      <c r="AU237" s="11"/>
      <c r="AV237" s="11"/>
      <c r="AW237" s="16"/>
      <c r="AX237" s="16"/>
      <c r="AY237" s="16"/>
      <c r="AZ237" s="16"/>
      <c r="BA237" s="16"/>
      <c r="BB237" s="16"/>
      <c r="BC237" s="16"/>
      <c r="BD237" s="16"/>
      <c r="BE237" s="14"/>
      <c r="BF237" s="11"/>
      <c r="BG237" s="11"/>
    </row>
    <row r="238" spans="1:59" ht="30" customHeight="1" x14ac:dyDescent="0.7">
      <c r="A238" s="25" t="s">
        <v>396</v>
      </c>
      <c r="B238" s="52"/>
      <c r="C238" s="96" t="s">
        <v>343</v>
      </c>
      <c r="D238" s="97"/>
      <c r="E238" s="98" t="s">
        <v>324</v>
      </c>
      <c r="F238" s="99">
        <v>2</v>
      </c>
      <c r="G238" s="49"/>
      <c r="H238" s="50"/>
      <c r="I238" s="215">
        <f t="shared" si="28"/>
        <v>0</v>
      </c>
      <c r="J238" s="49"/>
      <c r="K238" s="215">
        <f t="shared" si="29"/>
        <v>0</v>
      </c>
      <c r="L238" s="51"/>
      <c r="M238" s="215">
        <f t="shared" si="30"/>
        <v>0</v>
      </c>
      <c r="N238" s="51"/>
      <c r="O238" s="215">
        <f t="shared" si="31"/>
        <v>0</v>
      </c>
      <c r="P238" s="51"/>
      <c r="Q238" s="215">
        <f t="shared" si="32"/>
        <v>0</v>
      </c>
      <c r="R238" s="51"/>
      <c r="S238" s="215">
        <f t="shared" si="33"/>
        <v>0</v>
      </c>
      <c r="T238" s="215">
        <f t="shared" si="34"/>
        <v>0</v>
      </c>
      <c r="U238" s="215">
        <f t="shared" si="35"/>
        <v>0</v>
      </c>
      <c r="V238" s="216">
        <f t="shared" si="36"/>
        <v>0</v>
      </c>
      <c r="W238" s="15"/>
      <c r="X238" s="64" t="s">
        <v>339</v>
      </c>
      <c r="Y238" s="62"/>
      <c r="Z238" s="63" t="s">
        <v>520</v>
      </c>
      <c r="AA238" s="64"/>
      <c r="AB238" s="166" t="s">
        <v>324</v>
      </c>
      <c r="AC238" s="167">
        <v>1</v>
      </c>
      <c r="AE238" s="9" t="s">
        <v>339</v>
      </c>
      <c r="AF238" s="10" t="s">
        <v>521</v>
      </c>
      <c r="AG238" s="9"/>
      <c r="AH238" s="6" t="s">
        <v>324</v>
      </c>
      <c r="AI238" s="32">
        <v>0</v>
      </c>
      <c r="AJ238" s="14"/>
      <c r="AK238" s="28"/>
      <c r="AL238" s="28"/>
      <c r="AM238" s="33"/>
      <c r="AN238" s="11"/>
      <c r="AO238" s="67"/>
      <c r="AP238" s="68"/>
      <c r="AQ238" s="68"/>
      <c r="AR238" s="68"/>
      <c r="AS238" s="14"/>
      <c r="AT238" s="28"/>
      <c r="AU238" s="11"/>
      <c r="AV238" s="11"/>
      <c r="AW238" s="16"/>
      <c r="AX238" s="16"/>
      <c r="AY238" s="16"/>
      <c r="AZ238" s="16"/>
      <c r="BA238" s="16"/>
      <c r="BB238" s="16"/>
      <c r="BC238" s="16"/>
      <c r="BD238" s="16"/>
      <c r="BE238" s="14"/>
      <c r="BF238" s="11"/>
      <c r="BG238" s="11"/>
    </row>
    <row r="239" spans="1:59" ht="30" customHeight="1" x14ac:dyDescent="0.7">
      <c r="A239" s="25" t="s">
        <v>399</v>
      </c>
      <c r="B239" s="52"/>
      <c r="C239" s="96" t="s">
        <v>346</v>
      </c>
      <c r="D239" s="97"/>
      <c r="E239" s="98" t="s">
        <v>324</v>
      </c>
      <c r="F239" s="99">
        <v>2</v>
      </c>
      <c r="G239" s="49"/>
      <c r="H239" s="50"/>
      <c r="I239" s="215">
        <f t="shared" si="28"/>
        <v>0</v>
      </c>
      <c r="J239" s="49"/>
      <c r="K239" s="215">
        <f t="shared" si="29"/>
        <v>0</v>
      </c>
      <c r="L239" s="51"/>
      <c r="M239" s="215">
        <f t="shared" si="30"/>
        <v>0</v>
      </c>
      <c r="N239" s="51"/>
      <c r="O239" s="215">
        <f t="shared" si="31"/>
        <v>0</v>
      </c>
      <c r="P239" s="51"/>
      <c r="Q239" s="215">
        <f t="shared" si="32"/>
        <v>0</v>
      </c>
      <c r="R239" s="51"/>
      <c r="S239" s="215">
        <f t="shared" si="33"/>
        <v>0</v>
      </c>
      <c r="T239" s="215">
        <f t="shared" si="34"/>
        <v>0</v>
      </c>
      <c r="U239" s="215">
        <f t="shared" si="35"/>
        <v>0</v>
      </c>
      <c r="V239" s="216">
        <f t="shared" si="36"/>
        <v>0</v>
      </c>
      <c r="W239" s="15"/>
      <c r="X239" s="64" t="s">
        <v>342</v>
      </c>
      <c r="Y239" s="62"/>
      <c r="Z239" s="63" t="s">
        <v>340</v>
      </c>
      <c r="AA239" s="64"/>
      <c r="AB239" s="166" t="s">
        <v>324</v>
      </c>
      <c r="AC239" s="167">
        <v>2</v>
      </c>
      <c r="AE239" s="9" t="s">
        <v>342</v>
      </c>
      <c r="AF239" s="10" t="s">
        <v>341</v>
      </c>
      <c r="AG239" s="9"/>
      <c r="AH239" s="6" t="s">
        <v>324</v>
      </c>
      <c r="AI239" s="32">
        <v>2</v>
      </c>
      <c r="AJ239" s="14">
        <v>400</v>
      </c>
      <c r="AK239" s="28"/>
      <c r="AL239" s="28"/>
      <c r="AM239" s="33"/>
      <c r="AN239" s="11"/>
      <c r="AO239" s="67"/>
      <c r="AP239" s="68"/>
      <c r="AQ239" s="68"/>
      <c r="AR239" s="68"/>
      <c r="AS239" s="14"/>
      <c r="AT239" s="28"/>
      <c r="AU239" s="11"/>
      <c r="AV239" s="11"/>
      <c r="AW239" s="16"/>
      <c r="AX239" s="16"/>
      <c r="AY239" s="16"/>
      <c r="AZ239" s="16"/>
      <c r="BA239" s="16"/>
      <c r="BB239" s="16"/>
      <c r="BC239" s="16"/>
      <c r="BD239" s="16"/>
      <c r="BE239" s="14"/>
      <c r="BF239" s="11"/>
      <c r="BG239" s="11"/>
    </row>
    <row r="240" spans="1:59" ht="30" customHeight="1" x14ac:dyDescent="0.7">
      <c r="A240" s="25" t="s">
        <v>402</v>
      </c>
      <c r="B240" s="52"/>
      <c r="C240" s="96" t="s">
        <v>349</v>
      </c>
      <c r="D240" s="97"/>
      <c r="E240" s="98" t="s">
        <v>324</v>
      </c>
      <c r="F240" s="99">
        <v>2</v>
      </c>
      <c r="G240" s="49"/>
      <c r="H240" s="50"/>
      <c r="I240" s="215">
        <f t="shared" si="28"/>
        <v>0</v>
      </c>
      <c r="J240" s="49"/>
      <c r="K240" s="215">
        <f t="shared" si="29"/>
        <v>0</v>
      </c>
      <c r="L240" s="51"/>
      <c r="M240" s="215">
        <f t="shared" si="30"/>
        <v>0</v>
      </c>
      <c r="N240" s="51"/>
      <c r="O240" s="215">
        <f t="shared" si="31"/>
        <v>0</v>
      </c>
      <c r="P240" s="51"/>
      <c r="Q240" s="215">
        <f t="shared" si="32"/>
        <v>0</v>
      </c>
      <c r="R240" s="51"/>
      <c r="S240" s="215">
        <f t="shared" si="33"/>
        <v>0</v>
      </c>
      <c r="T240" s="215">
        <f t="shared" si="34"/>
        <v>0</v>
      </c>
      <c r="U240" s="215">
        <f t="shared" si="35"/>
        <v>0</v>
      </c>
      <c r="V240" s="216">
        <f t="shared" si="36"/>
        <v>0</v>
      </c>
      <c r="W240" s="15"/>
      <c r="X240" s="64" t="s">
        <v>345</v>
      </c>
      <c r="Y240" s="62"/>
      <c r="Z240" s="63" t="s">
        <v>343</v>
      </c>
      <c r="AA240" s="64"/>
      <c r="AB240" s="166" t="s">
        <v>324</v>
      </c>
      <c r="AC240" s="167">
        <v>2</v>
      </c>
      <c r="AE240" s="9" t="s">
        <v>345</v>
      </c>
      <c r="AF240" s="10" t="s">
        <v>344</v>
      </c>
      <c r="AG240" s="9"/>
      <c r="AH240" s="6" t="s">
        <v>324</v>
      </c>
      <c r="AI240" s="32">
        <v>2</v>
      </c>
      <c r="AJ240" s="14">
        <v>400</v>
      </c>
      <c r="AK240" s="28"/>
      <c r="AL240" s="28"/>
      <c r="AM240" s="33"/>
      <c r="AN240" s="11"/>
      <c r="AO240" s="67"/>
      <c r="AP240" s="68"/>
      <c r="AQ240" s="68"/>
      <c r="AR240" s="68"/>
      <c r="AS240" s="14"/>
      <c r="AT240" s="28"/>
      <c r="AU240" s="11"/>
      <c r="AV240" s="11"/>
      <c r="AW240" s="16"/>
      <c r="AX240" s="16"/>
      <c r="AY240" s="16"/>
      <c r="AZ240" s="16"/>
      <c r="BA240" s="16"/>
      <c r="BB240" s="16"/>
      <c r="BC240" s="16"/>
      <c r="BD240" s="16"/>
      <c r="BE240" s="14"/>
      <c r="BF240" s="11"/>
      <c r="BG240" s="11"/>
    </row>
    <row r="241" spans="1:59" ht="30" customHeight="1" x14ac:dyDescent="0.7">
      <c r="A241" s="25" t="s">
        <v>595</v>
      </c>
      <c r="B241" s="52"/>
      <c r="C241" s="96" t="s">
        <v>352</v>
      </c>
      <c r="D241" s="97"/>
      <c r="E241" s="98" t="s">
        <v>324</v>
      </c>
      <c r="F241" s="99">
        <v>1</v>
      </c>
      <c r="G241" s="49"/>
      <c r="H241" s="50"/>
      <c r="I241" s="215">
        <f t="shared" si="28"/>
        <v>0</v>
      </c>
      <c r="J241" s="49"/>
      <c r="K241" s="215">
        <f t="shared" si="29"/>
        <v>0</v>
      </c>
      <c r="L241" s="51"/>
      <c r="M241" s="215">
        <f t="shared" si="30"/>
        <v>0</v>
      </c>
      <c r="N241" s="51"/>
      <c r="O241" s="215">
        <f t="shared" si="31"/>
        <v>0</v>
      </c>
      <c r="P241" s="51"/>
      <c r="Q241" s="215">
        <f t="shared" si="32"/>
        <v>0</v>
      </c>
      <c r="R241" s="51"/>
      <c r="S241" s="215">
        <f t="shared" si="33"/>
        <v>0</v>
      </c>
      <c r="T241" s="215">
        <f t="shared" si="34"/>
        <v>0</v>
      </c>
      <c r="U241" s="215">
        <f t="shared" si="35"/>
        <v>0</v>
      </c>
      <c r="V241" s="216">
        <f t="shared" si="36"/>
        <v>0</v>
      </c>
      <c r="W241" s="15"/>
      <c r="X241" s="64" t="s">
        <v>348</v>
      </c>
      <c r="Y241" s="62"/>
      <c r="Z241" s="63" t="s">
        <v>346</v>
      </c>
      <c r="AA241" s="64"/>
      <c r="AB241" s="166" t="s">
        <v>324</v>
      </c>
      <c r="AC241" s="167">
        <v>2</v>
      </c>
      <c r="AE241" s="9" t="s">
        <v>348</v>
      </c>
      <c r="AF241" s="10" t="s">
        <v>347</v>
      </c>
      <c r="AG241" s="9"/>
      <c r="AH241" s="6" t="s">
        <v>324</v>
      </c>
      <c r="AI241" s="32">
        <v>2</v>
      </c>
      <c r="AJ241" s="14">
        <v>400</v>
      </c>
      <c r="AK241" s="28"/>
      <c r="AL241" s="28"/>
      <c r="AM241" s="33"/>
      <c r="AN241" s="11"/>
      <c r="AO241" s="67"/>
      <c r="AP241" s="68"/>
      <c r="AQ241" s="68"/>
      <c r="AR241" s="68"/>
      <c r="AS241" s="14"/>
      <c r="AT241" s="28"/>
      <c r="AU241" s="11"/>
      <c r="AV241" s="11"/>
      <c r="AW241" s="16"/>
      <c r="AX241" s="16"/>
      <c r="AY241" s="16"/>
      <c r="AZ241" s="16"/>
      <c r="BA241" s="16"/>
      <c r="BB241" s="16"/>
      <c r="BC241" s="16"/>
      <c r="BD241" s="16"/>
      <c r="BE241" s="14"/>
      <c r="BF241" s="11"/>
      <c r="BG241" s="11"/>
    </row>
    <row r="242" spans="1:59" ht="30" customHeight="1" x14ac:dyDescent="0.7">
      <c r="A242" s="25" t="s">
        <v>1346</v>
      </c>
      <c r="B242" s="52"/>
      <c r="C242" s="96" t="s">
        <v>355</v>
      </c>
      <c r="D242" s="97"/>
      <c r="E242" s="98" t="s">
        <v>324</v>
      </c>
      <c r="F242" s="99">
        <v>2</v>
      </c>
      <c r="G242" s="49"/>
      <c r="H242" s="50"/>
      <c r="I242" s="215">
        <f t="shared" si="28"/>
        <v>0</v>
      </c>
      <c r="J242" s="49"/>
      <c r="K242" s="215">
        <f t="shared" si="29"/>
        <v>0</v>
      </c>
      <c r="L242" s="51"/>
      <c r="M242" s="215">
        <f t="shared" si="30"/>
        <v>0</v>
      </c>
      <c r="N242" s="51"/>
      <c r="O242" s="215">
        <f t="shared" si="31"/>
        <v>0</v>
      </c>
      <c r="P242" s="51"/>
      <c r="Q242" s="215">
        <f t="shared" si="32"/>
        <v>0</v>
      </c>
      <c r="R242" s="51"/>
      <c r="S242" s="215">
        <f t="shared" si="33"/>
        <v>0</v>
      </c>
      <c r="T242" s="215">
        <f t="shared" si="34"/>
        <v>0</v>
      </c>
      <c r="U242" s="215">
        <f t="shared" si="35"/>
        <v>0</v>
      </c>
      <c r="V242" s="216">
        <f t="shared" si="36"/>
        <v>0</v>
      </c>
      <c r="W242" s="15"/>
      <c r="X242" s="64" t="s">
        <v>351</v>
      </c>
      <c r="Y242" s="62"/>
      <c r="Z242" s="63" t="s">
        <v>349</v>
      </c>
      <c r="AA242" s="64"/>
      <c r="AB242" s="166" t="s">
        <v>324</v>
      </c>
      <c r="AC242" s="167">
        <v>2</v>
      </c>
      <c r="AE242" s="9" t="s">
        <v>351</v>
      </c>
      <c r="AF242" s="10" t="s">
        <v>350</v>
      </c>
      <c r="AG242" s="9"/>
      <c r="AH242" s="6" t="s">
        <v>324</v>
      </c>
      <c r="AI242" s="32">
        <v>2</v>
      </c>
      <c r="AJ242" s="14">
        <v>400</v>
      </c>
      <c r="AK242" s="28"/>
      <c r="AL242" s="28"/>
      <c r="AM242" s="33"/>
      <c r="AN242" s="11"/>
      <c r="AO242" s="67"/>
      <c r="AP242" s="68"/>
      <c r="AQ242" s="68"/>
      <c r="AR242" s="68"/>
      <c r="AS242" s="14"/>
      <c r="AT242" s="28"/>
      <c r="AU242" s="11"/>
      <c r="AV242" s="11"/>
      <c r="AW242" s="16"/>
      <c r="AX242" s="16"/>
      <c r="AY242" s="16"/>
      <c r="AZ242" s="16"/>
      <c r="BA242" s="16"/>
      <c r="BB242" s="16"/>
      <c r="BC242" s="16"/>
      <c r="BD242" s="16"/>
      <c r="BE242" s="14"/>
      <c r="BF242" s="11"/>
      <c r="BG242" s="11"/>
    </row>
    <row r="243" spans="1:59" ht="30" customHeight="1" x14ac:dyDescent="0.7">
      <c r="A243" s="25" t="s">
        <v>1348</v>
      </c>
      <c r="B243" s="52"/>
      <c r="C243" s="96" t="s">
        <v>358</v>
      </c>
      <c r="D243" s="97"/>
      <c r="E243" s="98" t="s">
        <v>886</v>
      </c>
      <c r="F243" s="99">
        <v>1</v>
      </c>
      <c r="G243" s="49"/>
      <c r="H243" s="50"/>
      <c r="I243" s="215">
        <f t="shared" si="28"/>
        <v>0</v>
      </c>
      <c r="J243" s="49"/>
      <c r="K243" s="215">
        <f t="shared" si="29"/>
        <v>0</v>
      </c>
      <c r="L243" s="51"/>
      <c r="M243" s="215">
        <f t="shared" si="30"/>
        <v>0</v>
      </c>
      <c r="N243" s="51"/>
      <c r="O243" s="215">
        <f t="shared" si="31"/>
        <v>0</v>
      </c>
      <c r="P243" s="51"/>
      <c r="Q243" s="215">
        <f t="shared" si="32"/>
        <v>0</v>
      </c>
      <c r="R243" s="51"/>
      <c r="S243" s="215">
        <f t="shared" si="33"/>
        <v>0</v>
      </c>
      <c r="T243" s="215">
        <f t="shared" si="34"/>
        <v>0</v>
      </c>
      <c r="U243" s="215">
        <f t="shared" si="35"/>
        <v>0</v>
      </c>
      <c r="V243" s="216">
        <f t="shared" si="36"/>
        <v>0</v>
      </c>
      <c r="W243" s="15"/>
      <c r="X243" s="64" t="s">
        <v>354</v>
      </c>
      <c r="Y243" s="62"/>
      <c r="Z243" s="63" t="s">
        <v>352</v>
      </c>
      <c r="AA243" s="64"/>
      <c r="AB243" s="166" t="s">
        <v>324</v>
      </c>
      <c r="AC243" s="167">
        <v>1</v>
      </c>
      <c r="AE243" s="9" t="s">
        <v>354</v>
      </c>
      <c r="AF243" s="10" t="s">
        <v>353</v>
      </c>
      <c r="AG243" s="9"/>
      <c r="AH243" s="6" t="s">
        <v>324</v>
      </c>
      <c r="AI243" s="32">
        <v>1</v>
      </c>
      <c r="AJ243" s="14">
        <v>400</v>
      </c>
      <c r="AK243" s="28"/>
      <c r="AL243" s="28"/>
      <c r="AM243" s="33"/>
      <c r="AN243" s="11"/>
      <c r="AO243" s="67"/>
      <c r="AP243" s="68"/>
      <c r="AQ243" s="68"/>
      <c r="AR243" s="68"/>
      <c r="AS243" s="14"/>
      <c r="AT243" s="28"/>
      <c r="AU243" s="11"/>
      <c r="AV243" s="11"/>
      <c r="AW243" s="16"/>
      <c r="AX243" s="16"/>
      <c r="AY243" s="16"/>
      <c r="AZ243" s="16"/>
      <c r="BA243" s="16"/>
      <c r="BB243" s="16"/>
      <c r="BC243" s="16"/>
      <c r="BD243" s="16"/>
      <c r="BE243" s="14"/>
      <c r="BF243" s="11"/>
      <c r="BG243" s="11"/>
    </row>
    <row r="244" spans="1:59" ht="30" customHeight="1" x14ac:dyDescent="0.7">
      <c r="A244" s="25" t="s">
        <v>1353</v>
      </c>
      <c r="B244" s="52"/>
      <c r="C244" s="96" t="s">
        <v>1056</v>
      </c>
      <c r="D244" s="97"/>
      <c r="E244" s="98" t="s">
        <v>886</v>
      </c>
      <c r="F244" s="99">
        <v>1</v>
      </c>
      <c r="G244" s="49"/>
      <c r="H244" s="50"/>
      <c r="I244" s="215">
        <f t="shared" si="28"/>
        <v>0</v>
      </c>
      <c r="J244" s="49"/>
      <c r="K244" s="215">
        <f t="shared" si="29"/>
        <v>0</v>
      </c>
      <c r="L244" s="51"/>
      <c r="M244" s="215">
        <f t="shared" si="30"/>
        <v>0</v>
      </c>
      <c r="N244" s="51"/>
      <c r="O244" s="215">
        <f t="shared" si="31"/>
        <v>0</v>
      </c>
      <c r="P244" s="51"/>
      <c r="Q244" s="215">
        <f t="shared" si="32"/>
        <v>0</v>
      </c>
      <c r="R244" s="51"/>
      <c r="S244" s="215">
        <f t="shared" si="33"/>
        <v>0</v>
      </c>
      <c r="T244" s="215">
        <f t="shared" si="34"/>
        <v>0</v>
      </c>
      <c r="U244" s="215">
        <f t="shared" si="35"/>
        <v>0</v>
      </c>
      <c r="V244" s="216">
        <f t="shared" si="36"/>
        <v>0</v>
      </c>
      <c r="W244" s="15"/>
      <c r="X244" s="64" t="s">
        <v>357</v>
      </c>
      <c r="Y244" s="62"/>
      <c r="Z244" s="63" t="s">
        <v>355</v>
      </c>
      <c r="AA244" s="64"/>
      <c r="AB244" s="166" t="s">
        <v>324</v>
      </c>
      <c r="AC244" s="167">
        <v>2</v>
      </c>
      <c r="AE244" s="9" t="s">
        <v>357</v>
      </c>
      <c r="AF244" s="10" t="s">
        <v>356</v>
      </c>
      <c r="AG244" s="9"/>
      <c r="AH244" s="6" t="s">
        <v>324</v>
      </c>
      <c r="AI244" s="32">
        <v>2</v>
      </c>
      <c r="AJ244" s="14">
        <v>400</v>
      </c>
      <c r="AK244" s="28"/>
      <c r="AL244" s="28"/>
      <c r="AM244" s="33"/>
      <c r="AN244" s="11"/>
      <c r="AO244" s="67"/>
      <c r="AP244" s="68"/>
      <c r="AQ244" s="68"/>
      <c r="AR244" s="68"/>
      <c r="AS244" s="14"/>
      <c r="AT244" s="28"/>
      <c r="AU244" s="11"/>
      <c r="AV244" s="11"/>
      <c r="AW244" s="16"/>
      <c r="AX244" s="16"/>
      <c r="AY244" s="16"/>
      <c r="AZ244" s="16"/>
      <c r="BA244" s="16"/>
      <c r="BB244" s="16"/>
      <c r="BC244" s="16"/>
      <c r="BD244" s="16"/>
      <c r="BE244" s="14"/>
      <c r="BF244" s="11"/>
      <c r="BG244" s="11"/>
    </row>
    <row r="245" spans="1:59" ht="30" customHeight="1" x14ac:dyDescent="0.8">
      <c r="A245" s="339" t="s">
        <v>404</v>
      </c>
      <c r="B245" s="70" t="s">
        <v>364</v>
      </c>
      <c r="C245" s="274"/>
      <c r="D245" s="9"/>
      <c r="E245" s="34"/>
      <c r="F245" s="36"/>
      <c r="G245" s="58"/>
      <c r="H245" s="59"/>
      <c r="I245" s="60"/>
      <c r="J245" s="58"/>
      <c r="K245" s="60"/>
      <c r="L245" s="58"/>
      <c r="M245" s="59"/>
      <c r="N245" s="59"/>
      <c r="O245" s="60"/>
      <c r="P245" s="58"/>
      <c r="Q245" s="59"/>
      <c r="R245" s="59"/>
      <c r="S245" s="60"/>
      <c r="T245" s="27"/>
      <c r="U245" s="29"/>
      <c r="V245" s="217"/>
      <c r="W245" s="15"/>
      <c r="X245" s="153" t="s">
        <v>363</v>
      </c>
      <c r="Y245" s="46" t="s">
        <v>364</v>
      </c>
      <c r="Z245" s="154"/>
      <c r="AA245" s="64"/>
      <c r="AB245" s="65"/>
      <c r="AC245" s="37"/>
      <c r="AE245" s="155" t="s">
        <v>363</v>
      </c>
      <c r="AF245" s="156" t="s">
        <v>365</v>
      </c>
      <c r="AG245" s="9"/>
      <c r="AH245" s="34"/>
      <c r="AI245" s="37"/>
      <c r="AJ245" s="66"/>
      <c r="AK245" s="28"/>
      <c r="AL245" s="28"/>
      <c r="AM245" s="67"/>
      <c r="AN245" s="68"/>
      <c r="AO245" s="67"/>
      <c r="AP245" s="68"/>
      <c r="AQ245" s="68"/>
      <c r="AR245" s="68"/>
      <c r="AS245" s="66"/>
      <c r="AT245" s="69"/>
      <c r="AU245" s="68"/>
      <c r="AV245" s="68"/>
      <c r="AW245" s="16"/>
      <c r="AX245" s="16"/>
      <c r="AY245" s="16"/>
      <c r="AZ245" s="16"/>
      <c r="BA245" s="16"/>
      <c r="BB245" s="16"/>
      <c r="BC245" s="16"/>
      <c r="BD245" s="16"/>
      <c r="BE245" s="14"/>
      <c r="BF245" s="11"/>
      <c r="BG245" s="11"/>
    </row>
    <row r="246" spans="1:59" ht="30" customHeight="1" x14ac:dyDescent="0.7">
      <c r="A246" s="25" t="s">
        <v>407</v>
      </c>
      <c r="B246" s="70"/>
      <c r="C246" s="53" t="s">
        <v>634</v>
      </c>
      <c r="D246" s="9"/>
      <c r="E246" s="34" t="s">
        <v>116</v>
      </c>
      <c r="F246" s="36">
        <v>2</v>
      </c>
      <c r="G246" s="49"/>
      <c r="H246" s="50"/>
      <c r="I246" s="215">
        <f t="shared" si="28"/>
        <v>0</v>
      </c>
      <c r="J246" s="49"/>
      <c r="K246" s="215">
        <f t="shared" si="29"/>
        <v>0</v>
      </c>
      <c r="L246" s="51"/>
      <c r="M246" s="215">
        <f t="shared" si="30"/>
        <v>0</v>
      </c>
      <c r="N246" s="51"/>
      <c r="O246" s="215">
        <f t="shared" si="31"/>
        <v>0</v>
      </c>
      <c r="P246" s="51"/>
      <c r="Q246" s="215">
        <f t="shared" si="32"/>
        <v>0</v>
      </c>
      <c r="R246" s="51"/>
      <c r="S246" s="215">
        <f t="shared" si="33"/>
        <v>0</v>
      </c>
      <c r="T246" s="215">
        <f t="shared" si="34"/>
        <v>0</v>
      </c>
      <c r="U246" s="215">
        <f t="shared" si="35"/>
        <v>0</v>
      </c>
      <c r="V246" s="216">
        <f t="shared" si="36"/>
        <v>0</v>
      </c>
      <c r="W246" s="15"/>
      <c r="X246" s="64" t="s">
        <v>366</v>
      </c>
      <c r="Y246" s="62"/>
      <c r="Z246" s="63" t="s">
        <v>367</v>
      </c>
      <c r="AA246" s="64"/>
      <c r="AB246" s="166" t="s">
        <v>116</v>
      </c>
      <c r="AC246" s="167" t="s">
        <v>35</v>
      </c>
      <c r="AE246" s="9" t="s">
        <v>366</v>
      </c>
      <c r="AF246" s="10" t="s">
        <v>368</v>
      </c>
      <c r="AG246" s="9"/>
      <c r="AH246" s="6" t="s">
        <v>118</v>
      </c>
      <c r="AI246" s="32" t="s">
        <v>35</v>
      </c>
      <c r="AJ246" s="14">
        <v>600</v>
      </c>
      <c r="AK246" s="28"/>
      <c r="AL246" s="28"/>
      <c r="AM246" s="33"/>
      <c r="AN246" s="11"/>
      <c r="AO246" s="67"/>
      <c r="AP246" s="68"/>
      <c r="AQ246" s="68"/>
      <c r="AR246" s="68"/>
      <c r="AS246" s="14"/>
      <c r="AT246" s="28"/>
      <c r="AU246" s="11"/>
      <c r="AV246" s="11"/>
      <c r="AW246" s="16"/>
      <c r="AX246" s="16"/>
      <c r="AY246" s="16"/>
      <c r="AZ246" s="16"/>
      <c r="BA246" s="16"/>
      <c r="BB246" s="16"/>
      <c r="BC246" s="16"/>
      <c r="BD246" s="16"/>
      <c r="BE246" s="14"/>
      <c r="BF246" s="11"/>
      <c r="BG246" s="11"/>
    </row>
    <row r="247" spans="1:59" ht="30" customHeight="1" x14ac:dyDescent="0.7">
      <c r="A247" s="25" t="s">
        <v>410</v>
      </c>
      <c r="B247" s="52"/>
      <c r="C247" s="53" t="s">
        <v>367</v>
      </c>
      <c r="D247" s="9"/>
      <c r="E247" s="6" t="s">
        <v>116</v>
      </c>
      <c r="F247" s="30" t="s">
        <v>35</v>
      </c>
      <c r="G247" s="49"/>
      <c r="H247" s="50"/>
      <c r="I247" s="215">
        <f t="shared" si="28"/>
        <v>0</v>
      </c>
      <c r="J247" s="49"/>
      <c r="K247" s="215">
        <f t="shared" si="29"/>
        <v>0</v>
      </c>
      <c r="L247" s="51"/>
      <c r="M247" s="215">
        <f t="shared" si="30"/>
        <v>0</v>
      </c>
      <c r="N247" s="51"/>
      <c r="O247" s="215">
        <f t="shared" si="31"/>
        <v>0</v>
      </c>
      <c r="P247" s="51"/>
      <c r="Q247" s="215">
        <f t="shared" si="32"/>
        <v>0</v>
      </c>
      <c r="R247" s="51"/>
      <c r="S247" s="215">
        <f t="shared" si="33"/>
        <v>0</v>
      </c>
      <c r="T247" s="215">
        <f t="shared" si="34"/>
        <v>0</v>
      </c>
      <c r="U247" s="215">
        <f t="shared" si="35"/>
        <v>0</v>
      </c>
      <c r="V247" s="216">
        <f t="shared" si="36"/>
        <v>0</v>
      </c>
      <c r="W247" s="15"/>
      <c r="X247" s="64" t="s">
        <v>369</v>
      </c>
      <c r="Y247" s="62"/>
      <c r="Z247" s="63" t="s">
        <v>370</v>
      </c>
      <c r="AA247" s="64"/>
      <c r="AB247" s="166" t="s">
        <v>116</v>
      </c>
      <c r="AC247" s="167">
        <v>1</v>
      </c>
      <c r="AE247" s="9" t="s">
        <v>369</v>
      </c>
      <c r="AF247" s="10" t="s">
        <v>371</v>
      </c>
      <c r="AG247" s="9"/>
      <c r="AH247" s="6" t="s">
        <v>118</v>
      </c>
      <c r="AI247" s="32">
        <v>1</v>
      </c>
      <c r="AJ247" s="14">
        <v>2000</v>
      </c>
      <c r="AK247" s="28"/>
      <c r="AL247" s="28"/>
      <c r="AM247" s="33"/>
      <c r="AN247" s="11"/>
      <c r="AO247" s="67"/>
      <c r="AP247" s="68"/>
      <c r="AQ247" s="68"/>
      <c r="AR247" s="68"/>
      <c r="AS247" s="14"/>
      <c r="AT247" s="28"/>
      <c r="AU247" s="11"/>
      <c r="AV247" s="11"/>
      <c r="AW247" s="16"/>
      <c r="AX247" s="16"/>
      <c r="AY247" s="16"/>
      <c r="AZ247" s="16"/>
      <c r="BA247" s="16"/>
      <c r="BB247" s="16"/>
      <c r="BC247" s="16"/>
      <c r="BD247" s="16"/>
      <c r="BE247" s="14"/>
      <c r="BF247" s="11"/>
      <c r="BG247" s="11"/>
    </row>
    <row r="248" spans="1:59" ht="30" customHeight="1" x14ac:dyDescent="0.7">
      <c r="A248" s="25" t="s">
        <v>411</v>
      </c>
      <c r="B248" s="52"/>
      <c r="C248" s="53" t="s">
        <v>1354</v>
      </c>
      <c r="D248" s="9"/>
      <c r="E248" s="6" t="s">
        <v>116</v>
      </c>
      <c r="F248" s="30">
        <v>1</v>
      </c>
      <c r="G248" s="49"/>
      <c r="H248" s="50"/>
      <c r="I248" s="215">
        <f t="shared" si="28"/>
        <v>0</v>
      </c>
      <c r="J248" s="49"/>
      <c r="K248" s="215">
        <f t="shared" si="29"/>
        <v>0</v>
      </c>
      <c r="L248" s="51"/>
      <c r="M248" s="215">
        <f t="shared" si="30"/>
        <v>0</v>
      </c>
      <c r="N248" s="51"/>
      <c r="O248" s="215">
        <f t="shared" si="31"/>
        <v>0</v>
      </c>
      <c r="P248" s="51"/>
      <c r="Q248" s="215">
        <f t="shared" si="32"/>
        <v>0</v>
      </c>
      <c r="R248" s="51"/>
      <c r="S248" s="215">
        <f t="shared" si="33"/>
        <v>0</v>
      </c>
      <c r="T248" s="215">
        <f t="shared" si="34"/>
        <v>0</v>
      </c>
      <c r="U248" s="215">
        <f t="shared" si="35"/>
        <v>0</v>
      </c>
      <c r="V248" s="216">
        <f t="shared" si="36"/>
        <v>0</v>
      </c>
      <c r="W248" s="15"/>
      <c r="X248" s="64" t="s">
        <v>372</v>
      </c>
      <c r="Y248" s="62"/>
      <c r="Z248" s="63" t="s">
        <v>373</v>
      </c>
      <c r="AA248" s="64"/>
      <c r="AB248" s="166" t="s">
        <v>324</v>
      </c>
      <c r="AC248" s="167">
        <v>2</v>
      </c>
      <c r="AE248" s="9" t="s">
        <v>372</v>
      </c>
      <c r="AF248" s="10" t="s">
        <v>374</v>
      </c>
      <c r="AG248" s="9"/>
      <c r="AH248" s="6" t="s">
        <v>324</v>
      </c>
      <c r="AI248" s="32">
        <v>2</v>
      </c>
      <c r="AJ248" s="14">
        <v>1000</v>
      </c>
      <c r="AK248" s="28"/>
      <c r="AL248" s="28"/>
      <c r="AM248" s="33"/>
      <c r="AN248" s="11"/>
      <c r="AO248" s="67"/>
      <c r="AP248" s="68"/>
      <c r="AQ248" s="68"/>
      <c r="AR248" s="68"/>
      <c r="AS248" s="14"/>
      <c r="AT248" s="28"/>
      <c r="AU248" s="11"/>
      <c r="AV248" s="11"/>
      <c r="AW248" s="16"/>
      <c r="AX248" s="16"/>
      <c r="AY248" s="16"/>
      <c r="AZ248" s="16"/>
      <c r="BA248" s="16"/>
      <c r="BB248" s="16"/>
      <c r="BC248" s="16"/>
      <c r="BD248" s="16"/>
      <c r="BE248" s="14"/>
      <c r="BF248" s="11"/>
      <c r="BG248" s="11"/>
    </row>
    <row r="249" spans="1:59" ht="30" customHeight="1" x14ac:dyDescent="0.7">
      <c r="A249" s="25" t="s">
        <v>557</v>
      </c>
      <c r="B249" s="52"/>
      <c r="C249" s="53" t="s">
        <v>373</v>
      </c>
      <c r="D249" s="9"/>
      <c r="E249" s="6" t="s">
        <v>324</v>
      </c>
      <c r="F249" s="30">
        <v>2</v>
      </c>
      <c r="G249" s="49"/>
      <c r="H249" s="50"/>
      <c r="I249" s="215">
        <f t="shared" si="28"/>
        <v>0</v>
      </c>
      <c r="J249" s="49"/>
      <c r="K249" s="215">
        <f t="shared" si="29"/>
        <v>0</v>
      </c>
      <c r="L249" s="51"/>
      <c r="M249" s="215">
        <f t="shared" si="30"/>
        <v>0</v>
      </c>
      <c r="N249" s="51"/>
      <c r="O249" s="215">
        <f t="shared" si="31"/>
        <v>0</v>
      </c>
      <c r="P249" s="51"/>
      <c r="Q249" s="215">
        <f t="shared" si="32"/>
        <v>0</v>
      </c>
      <c r="R249" s="51"/>
      <c r="S249" s="215">
        <f t="shared" si="33"/>
        <v>0</v>
      </c>
      <c r="T249" s="215">
        <f t="shared" si="34"/>
        <v>0</v>
      </c>
      <c r="U249" s="215">
        <f t="shared" si="35"/>
        <v>0</v>
      </c>
      <c r="V249" s="216">
        <f t="shared" si="36"/>
        <v>0</v>
      </c>
      <c r="W249" s="15"/>
      <c r="X249" s="64" t="s">
        <v>375</v>
      </c>
      <c r="Y249" s="62"/>
      <c r="Z249" s="63" t="s">
        <v>376</v>
      </c>
      <c r="AA249" s="64"/>
      <c r="AB249" s="166" t="s">
        <v>116</v>
      </c>
      <c r="AC249" s="167" t="s">
        <v>35</v>
      </c>
      <c r="AE249" s="9" t="s">
        <v>375</v>
      </c>
      <c r="AF249" s="10" t="s">
        <v>377</v>
      </c>
      <c r="AG249" s="9"/>
      <c r="AH249" s="6" t="s">
        <v>118</v>
      </c>
      <c r="AI249" s="32" t="s">
        <v>35</v>
      </c>
      <c r="AJ249" s="14">
        <v>735</v>
      </c>
      <c r="AK249" s="28"/>
      <c r="AL249" s="28"/>
      <c r="AM249" s="33"/>
      <c r="AN249" s="11"/>
      <c r="AO249" s="67"/>
      <c r="AP249" s="68"/>
      <c r="AQ249" s="68"/>
      <c r="AR249" s="68"/>
      <c r="AS249" s="14"/>
      <c r="AT249" s="28"/>
      <c r="AU249" s="11"/>
      <c r="AV249" s="11"/>
      <c r="AW249" s="16"/>
      <c r="AX249" s="16"/>
      <c r="AY249" s="16"/>
      <c r="AZ249" s="16"/>
      <c r="BA249" s="16"/>
      <c r="BB249" s="16"/>
      <c r="BC249" s="16"/>
      <c r="BD249" s="16"/>
      <c r="BE249" s="14"/>
      <c r="BF249" s="11"/>
      <c r="BG249" s="11"/>
    </row>
    <row r="250" spans="1:59" ht="30" customHeight="1" x14ac:dyDescent="0.7">
      <c r="A250" s="25" t="s">
        <v>596</v>
      </c>
      <c r="B250" s="52"/>
      <c r="C250" s="53" t="s">
        <v>376</v>
      </c>
      <c r="D250" s="9"/>
      <c r="E250" s="6" t="s">
        <v>116</v>
      </c>
      <c r="F250" s="30" t="s">
        <v>35</v>
      </c>
      <c r="G250" s="49"/>
      <c r="H250" s="50"/>
      <c r="I250" s="215">
        <f t="shared" si="28"/>
        <v>0</v>
      </c>
      <c r="J250" s="49"/>
      <c r="K250" s="215">
        <f t="shared" si="29"/>
        <v>0</v>
      </c>
      <c r="L250" s="51"/>
      <c r="M250" s="215">
        <f t="shared" si="30"/>
        <v>0</v>
      </c>
      <c r="N250" s="51"/>
      <c r="O250" s="215">
        <f t="shared" si="31"/>
        <v>0</v>
      </c>
      <c r="P250" s="51"/>
      <c r="Q250" s="215">
        <f t="shared" si="32"/>
        <v>0</v>
      </c>
      <c r="R250" s="51"/>
      <c r="S250" s="215">
        <f t="shared" si="33"/>
        <v>0</v>
      </c>
      <c r="T250" s="215">
        <f t="shared" si="34"/>
        <v>0</v>
      </c>
      <c r="U250" s="215">
        <f t="shared" si="35"/>
        <v>0</v>
      </c>
      <c r="V250" s="216">
        <f t="shared" si="36"/>
        <v>0</v>
      </c>
      <c r="W250" s="15"/>
      <c r="X250" s="64" t="s">
        <v>378</v>
      </c>
      <c r="Y250" s="62"/>
      <c r="Z250" s="63" t="s">
        <v>379</v>
      </c>
      <c r="AA250" s="64"/>
      <c r="AB250" s="166" t="s">
        <v>116</v>
      </c>
      <c r="AC250" s="167" t="s">
        <v>35</v>
      </c>
      <c r="AE250" s="9" t="s">
        <v>378</v>
      </c>
      <c r="AF250" s="10" t="s">
        <v>380</v>
      </c>
      <c r="AG250" s="9"/>
      <c r="AH250" s="6" t="s">
        <v>118</v>
      </c>
      <c r="AI250" s="32" t="s">
        <v>35</v>
      </c>
      <c r="AJ250" s="14">
        <v>600</v>
      </c>
      <c r="AK250" s="28"/>
      <c r="AL250" s="28"/>
      <c r="AM250" s="33"/>
      <c r="AN250" s="11"/>
      <c r="AO250" s="67"/>
      <c r="AP250" s="68"/>
      <c r="AQ250" s="68"/>
      <c r="AR250" s="68"/>
      <c r="AS250" s="14"/>
      <c r="AT250" s="28"/>
      <c r="AU250" s="11"/>
      <c r="AV250" s="11"/>
      <c r="AW250" s="16"/>
      <c r="AX250" s="16"/>
      <c r="AY250" s="16"/>
      <c r="AZ250" s="16"/>
      <c r="BA250" s="16"/>
      <c r="BB250" s="16"/>
      <c r="BC250" s="16"/>
      <c r="BD250" s="16"/>
      <c r="BE250" s="14"/>
      <c r="BF250" s="11"/>
      <c r="BG250" s="11"/>
    </row>
    <row r="251" spans="1:59" ht="30" customHeight="1" x14ac:dyDescent="0.7">
      <c r="A251" s="25" t="s">
        <v>597</v>
      </c>
      <c r="B251" s="52"/>
      <c r="C251" s="53" t="s">
        <v>379</v>
      </c>
      <c r="D251" s="9"/>
      <c r="E251" s="6" t="s">
        <v>116</v>
      </c>
      <c r="F251" s="30" t="s">
        <v>35</v>
      </c>
      <c r="G251" s="49"/>
      <c r="H251" s="50"/>
      <c r="I251" s="215">
        <f t="shared" si="28"/>
        <v>0</v>
      </c>
      <c r="J251" s="49"/>
      <c r="K251" s="215">
        <f t="shared" si="29"/>
        <v>0</v>
      </c>
      <c r="L251" s="51"/>
      <c r="M251" s="215">
        <f t="shared" si="30"/>
        <v>0</v>
      </c>
      <c r="N251" s="51"/>
      <c r="O251" s="215">
        <f t="shared" si="31"/>
        <v>0</v>
      </c>
      <c r="P251" s="51"/>
      <c r="Q251" s="215">
        <f t="shared" si="32"/>
        <v>0</v>
      </c>
      <c r="R251" s="51"/>
      <c r="S251" s="215">
        <f t="shared" si="33"/>
        <v>0</v>
      </c>
      <c r="T251" s="215">
        <f t="shared" si="34"/>
        <v>0</v>
      </c>
      <c r="U251" s="215">
        <f t="shared" si="35"/>
        <v>0</v>
      </c>
      <c r="V251" s="216">
        <f t="shared" si="36"/>
        <v>0</v>
      </c>
      <c r="W251" s="15"/>
      <c r="X251" s="64" t="s">
        <v>381</v>
      </c>
      <c r="Y251" s="62"/>
      <c r="Z251" s="63" t="s">
        <v>382</v>
      </c>
      <c r="AA251" s="64"/>
      <c r="AB251" s="166" t="s">
        <v>324</v>
      </c>
      <c r="AC251" s="167">
        <v>2</v>
      </c>
      <c r="AE251" s="9" t="s">
        <v>381</v>
      </c>
      <c r="AF251" s="10" t="s">
        <v>383</v>
      </c>
      <c r="AG251" s="9"/>
      <c r="AH251" s="6" t="s">
        <v>324</v>
      </c>
      <c r="AI251" s="32">
        <v>2</v>
      </c>
      <c r="AJ251" s="14">
        <v>1000</v>
      </c>
      <c r="AK251" s="28"/>
      <c r="AL251" s="28"/>
      <c r="AM251" s="33"/>
      <c r="AN251" s="11"/>
      <c r="AO251" s="67"/>
      <c r="AP251" s="68"/>
      <c r="AQ251" s="68"/>
      <c r="AR251" s="68"/>
      <c r="AS251" s="14"/>
      <c r="AT251" s="28"/>
      <c r="AU251" s="11"/>
      <c r="AV251" s="11"/>
      <c r="AW251" s="16"/>
      <c r="AX251" s="16"/>
      <c r="AY251" s="16"/>
      <c r="AZ251" s="16"/>
      <c r="BA251" s="16"/>
      <c r="BB251" s="16"/>
      <c r="BC251" s="16"/>
      <c r="BD251" s="16"/>
      <c r="BE251" s="14"/>
      <c r="BF251" s="11"/>
      <c r="BG251" s="11"/>
    </row>
    <row r="252" spans="1:59" ht="30" customHeight="1" x14ac:dyDescent="0.7">
      <c r="A252" s="25" t="s">
        <v>598</v>
      </c>
      <c r="B252" s="52"/>
      <c r="C252" s="53" t="s">
        <v>382</v>
      </c>
      <c r="D252" s="9"/>
      <c r="E252" s="6" t="s">
        <v>324</v>
      </c>
      <c r="F252" s="30">
        <v>2</v>
      </c>
      <c r="G252" s="49"/>
      <c r="H252" s="50"/>
      <c r="I252" s="215">
        <f t="shared" si="28"/>
        <v>0</v>
      </c>
      <c r="J252" s="49"/>
      <c r="K252" s="215">
        <f t="shared" si="29"/>
        <v>0</v>
      </c>
      <c r="L252" s="51"/>
      <c r="M252" s="215">
        <f t="shared" si="30"/>
        <v>0</v>
      </c>
      <c r="N252" s="51"/>
      <c r="O252" s="215">
        <f t="shared" si="31"/>
        <v>0</v>
      </c>
      <c r="P252" s="51"/>
      <c r="Q252" s="215">
        <f t="shared" si="32"/>
        <v>0</v>
      </c>
      <c r="R252" s="51"/>
      <c r="S252" s="215">
        <f t="shared" si="33"/>
        <v>0</v>
      </c>
      <c r="T252" s="215">
        <f t="shared" si="34"/>
        <v>0</v>
      </c>
      <c r="U252" s="215">
        <f t="shared" si="35"/>
        <v>0</v>
      </c>
      <c r="V252" s="216">
        <f t="shared" si="36"/>
        <v>0</v>
      </c>
      <c r="W252" s="15"/>
      <c r="X252" s="64" t="s">
        <v>384</v>
      </c>
      <c r="Y252" s="62"/>
      <c r="Z252" s="63" t="s">
        <v>385</v>
      </c>
      <c r="AA252" s="64"/>
      <c r="AB252" s="166" t="s">
        <v>116</v>
      </c>
      <c r="AC252" s="167" t="s">
        <v>35</v>
      </c>
      <c r="AE252" s="9" t="s">
        <v>384</v>
      </c>
      <c r="AF252" s="10" t="s">
        <v>386</v>
      </c>
      <c r="AG252" s="9"/>
      <c r="AH252" s="6" t="s">
        <v>118</v>
      </c>
      <c r="AI252" s="32" t="s">
        <v>35</v>
      </c>
      <c r="AJ252" s="14">
        <v>735</v>
      </c>
      <c r="AK252" s="28"/>
      <c r="AL252" s="28"/>
      <c r="AM252" s="33"/>
      <c r="AN252" s="11"/>
      <c r="AO252" s="67"/>
      <c r="AP252" s="68"/>
      <c r="AQ252" s="68"/>
      <c r="AR252" s="68"/>
      <c r="AS252" s="14"/>
      <c r="AT252" s="28"/>
      <c r="AU252" s="11"/>
      <c r="AV252" s="11"/>
      <c r="AW252" s="16"/>
      <c r="AX252" s="16"/>
      <c r="AY252" s="16"/>
      <c r="AZ252" s="16"/>
      <c r="BA252" s="16"/>
      <c r="BB252" s="16"/>
      <c r="BC252" s="16"/>
      <c r="BD252" s="16"/>
      <c r="BE252" s="14"/>
      <c r="BF252" s="11"/>
      <c r="BG252" s="11"/>
    </row>
    <row r="253" spans="1:59" ht="30" customHeight="1" x14ac:dyDescent="0.7">
      <c r="A253" s="25" t="s">
        <v>599</v>
      </c>
      <c r="B253" s="52"/>
      <c r="C253" s="53" t="s">
        <v>385</v>
      </c>
      <c r="D253" s="9"/>
      <c r="E253" s="6" t="s">
        <v>116</v>
      </c>
      <c r="F253" s="30" t="s">
        <v>35</v>
      </c>
      <c r="G253" s="49"/>
      <c r="H253" s="50"/>
      <c r="I253" s="215">
        <f t="shared" si="28"/>
        <v>0</v>
      </c>
      <c r="J253" s="49"/>
      <c r="K253" s="215">
        <f t="shared" si="29"/>
        <v>0</v>
      </c>
      <c r="L253" s="51"/>
      <c r="M253" s="215">
        <f t="shared" si="30"/>
        <v>0</v>
      </c>
      <c r="N253" s="51"/>
      <c r="O253" s="215">
        <f t="shared" si="31"/>
        <v>0</v>
      </c>
      <c r="P253" s="51"/>
      <c r="Q253" s="215">
        <f t="shared" si="32"/>
        <v>0</v>
      </c>
      <c r="R253" s="51"/>
      <c r="S253" s="215">
        <f t="shared" si="33"/>
        <v>0</v>
      </c>
      <c r="T253" s="215">
        <f t="shared" si="34"/>
        <v>0</v>
      </c>
      <c r="U253" s="215">
        <f t="shared" si="35"/>
        <v>0</v>
      </c>
      <c r="V253" s="216">
        <f t="shared" si="36"/>
        <v>0</v>
      </c>
      <c r="W253" s="15"/>
      <c r="X253" s="64" t="s">
        <v>387</v>
      </c>
      <c r="Y253" s="62"/>
      <c r="Z253" s="63" t="s">
        <v>388</v>
      </c>
      <c r="AA253" s="64"/>
      <c r="AB253" s="166" t="s">
        <v>116</v>
      </c>
      <c r="AC253" s="167" t="s">
        <v>35</v>
      </c>
      <c r="AE253" s="9" t="s">
        <v>387</v>
      </c>
      <c r="AF253" s="10" t="s">
        <v>389</v>
      </c>
      <c r="AG253" s="9"/>
      <c r="AH253" s="6" t="s">
        <v>118</v>
      </c>
      <c r="AI253" s="32" t="s">
        <v>35</v>
      </c>
      <c r="AJ253" s="14">
        <v>600</v>
      </c>
      <c r="AK253" s="28"/>
      <c r="AL253" s="28"/>
      <c r="AM253" s="33"/>
      <c r="AN253" s="11"/>
      <c r="AO253" s="67"/>
      <c r="AP253" s="68"/>
      <c r="AQ253" s="68"/>
      <c r="AR253" s="68"/>
      <c r="AS253" s="14"/>
      <c r="AT253" s="28"/>
      <c r="AU253" s="11"/>
      <c r="AV253" s="11"/>
      <c r="AW253" s="16"/>
      <c r="AX253" s="16"/>
      <c r="AY253" s="16"/>
      <c r="AZ253" s="16"/>
      <c r="BA253" s="16"/>
      <c r="BB253" s="16"/>
      <c r="BC253" s="16"/>
      <c r="BD253" s="16"/>
      <c r="BE253" s="14"/>
      <c r="BF253" s="11"/>
      <c r="BG253" s="11"/>
    </row>
    <row r="254" spans="1:59" ht="30" customHeight="1" x14ac:dyDescent="0.7">
      <c r="A254" s="25" t="s">
        <v>963</v>
      </c>
      <c r="B254" s="52"/>
      <c r="C254" s="53" t="s">
        <v>388</v>
      </c>
      <c r="D254" s="9"/>
      <c r="E254" s="6" t="s">
        <v>116</v>
      </c>
      <c r="F254" s="30" t="s">
        <v>35</v>
      </c>
      <c r="G254" s="49"/>
      <c r="H254" s="50"/>
      <c r="I254" s="215">
        <f t="shared" si="28"/>
        <v>0</v>
      </c>
      <c r="J254" s="49"/>
      <c r="K254" s="215">
        <f t="shared" si="29"/>
        <v>0</v>
      </c>
      <c r="L254" s="51"/>
      <c r="M254" s="215">
        <f t="shared" si="30"/>
        <v>0</v>
      </c>
      <c r="N254" s="51"/>
      <c r="O254" s="215">
        <f t="shared" si="31"/>
        <v>0</v>
      </c>
      <c r="P254" s="51"/>
      <c r="Q254" s="215">
        <f t="shared" si="32"/>
        <v>0</v>
      </c>
      <c r="R254" s="51"/>
      <c r="S254" s="215">
        <f t="shared" si="33"/>
        <v>0</v>
      </c>
      <c r="T254" s="215">
        <f t="shared" si="34"/>
        <v>0</v>
      </c>
      <c r="U254" s="215">
        <f t="shared" si="35"/>
        <v>0</v>
      </c>
      <c r="V254" s="216">
        <f t="shared" si="36"/>
        <v>0</v>
      </c>
      <c r="W254" s="15"/>
      <c r="X254" s="64" t="s">
        <v>390</v>
      </c>
      <c r="Y254" s="62"/>
      <c r="Z254" s="63" t="s">
        <v>391</v>
      </c>
      <c r="AA254" s="64"/>
      <c r="AB254" s="166" t="s">
        <v>324</v>
      </c>
      <c r="AC254" s="167">
        <v>1</v>
      </c>
      <c r="AE254" s="9" t="s">
        <v>390</v>
      </c>
      <c r="AF254" s="10" t="s">
        <v>392</v>
      </c>
      <c r="AG254" s="9"/>
      <c r="AH254" s="6" t="s">
        <v>324</v>
      </c>
      <c r="AI254" s="32">
        <v>1</v>
      </c>
      <c r="AJ254" s="14">
        <v>600</v>
      </c>
      <c r="AK254" s="28"/>
      <c r="AL254" s="28"/>
      <c r="AM254" s="33"/>
      <c r="AN254" s="11"/>
      <c r="AO254" s="67"/>
      <c r="AP254" s="68"/>
      <c r="AQ254" s="68"/>
      <c r="AR254" s="68"/>
      <c r="AS254" s="14"/>
      <c r="AT254" s="28"/>
      <c r="AU254" s="11"/>
      <c r="AV254" s="11"/>
      <c r="AW254" s="16"/>
      <c r="AX254" s="16"/>
      <c r="AY254" s="16"/>
      <c r="AZ254" s="16"/>
      <c r="BA254" s="16"/>
      <c r="BB254" s="16"/>
      <c r="BC254" s="16"/>
      <c r="BD254" s="16"/>
      <c r="BE254" s="14"/>
      <c r="BF254" s="11"/>
      <c r="BG254" s="11"/>
    </row>
    <row r="255" spans="1:59" ht="30" customHeight="1" x14ac:dyDescent="0.7">
      <c r="A255" s="25" t="s">
        <v>600</v>
      </c>
      <c r="B255" s="52"/>
      <c r="C255" s="53" t="s">
        <v>391</v>
      </c>
      <c r="D255" s="9"/>
      <c r="E255" s="6" t="s">
        <v>324</v>
      </c>
      <c r="F255" s="30">
        <v>1</v>
      </c>
      <c r="G255" s="49"/>
      <c r="H255" s="50"/>
      <c r="I255" s="215">
        <f t="shared" si="28"/>
        <v>0</v>
      </c>
      <c r="J255" s="49"/>
      <c r="K255" s="215">
        <f t="shared" si="29"/>
        <v>0</v>
      </c>
      <c r="L255" s="51"/>
      <c r="M255" s="215">
        <f t="shared" si="30"/>
        <v>0</v>
      </c>
      <c r="N255" s="51"/>
      <c r="O255" s="215">
        <f t="shared" si="31"/>
        <v>0</v>
      </c>
      <c r="P255" s="51"/>
      <c r="Q255" s="215">
        <f t="shared" si="32"/>
        <v>0</v>
      </c>
      <c r="R255" s="51"/>
      <c r="S255" s="215">
        <f t="shared" si="33"/>
        <v>0</v>
      </c>
      <c r="T255" s="215">
        <f t="shared" si="34"/>
        <v>0</v>
      </c>
      <c r="U255" s="215">
        <f t="shared" si="35"/>
        <v>0</v>
      </c>
      <c r="V255" s="216">
        <f t="shared" si="36"/>
        <v>0</v>
      </c>
      <c r="W255" s="15"/>
      <c r="X255" s="64" t="s">
        <v>393</v>
      </c>
      <c r="Y255" s="62"/>
      <c r="Z255" s="63" t="s">
        <v>394</v>
      </c>
      <c r="AA255" s="64"/>
      <c r="AB255" s="166" t="s">
        <v>116</v>
      </c>
      <c r="AC255" s="167">
        <v>1</v>
      </c>
      <c r="AE255" s="9" t="s">
        <v>393</v>
      </c>
      <c r="AF255" s="10" t="s">
        <v>395</v>
      </c>
      <c r="AG255" s="9"/>
      <c r="AH255" s="6" t="s">
        <v>118</v>
      </c>
      <c r="AI255" s="32">
        <v>1</v>
      </c>
      <c r="AJ255" s="14">
        <v>600</v>
      </c>
      <c r="AK255" s="28"/>
      <c r="AL255" s="28"/>
      <c r="AM255" s="33"/>
      <c r="AN255" s="11"/>
      <c r="AO255" s="67"/>
      <c r="AP255" s="68"/>
      <c r="AQ255" s="68"/>
      <c r="AR255" s="68"/>
      <c r="AS255" s="14"/>
      <c r="AT255" s="28"/>
      <c r="AU255" s="11"/>
      <c r="AV255" s="11"/>
      <c r="AW255" s="16"/>
      <c r="AX255" s="16"/>
      <c r="AY255" s="16"/>
      <c r="AZ255" s="16"/>
      <c r="BA255" s="16"/>
      <c r="BB255" s="16"/>
      <c r="BC255" s="16"/>
      <c r="BD255" s="16"/>
      <c r="BE255" s="14"/>
      <c r="BF255" s="11"/>
      <c r="BG255" s="11"/>
    </row>
    <row r="256" spans="1:59" ht="30" customHeight="1" x14ac:dyDescent="0.7">
      <c r="A256" s="25" t="s">
        <v>601</v>
      </c>
      <c r="B256" s="52"/>
      <c r="C256" s="53" t="s">
        <v>394</v>
      </c>
      <c r="D256" s="9"/>
      <c r="E256" s="6" t="s">
        <v>116</v>
      </c>
      <c r="F256" s="30">
        <v>1</v>
      </c>
      <c r="G256" s="49"/>
      <c r="H256" s="50"/>
      <c r="I256" s="215">
        <f t="shared" si="28"/>
        <v>0</v>
      </c>
      <c r="J256" s="49"/>
      <c r="K256" s="215">
        <f t="shared" si="29"/>
        <v>0</v>
      </c>
      <c r="L256" s="51"/>
      <c r="M256" s="215">
        <f t="shared" si="30"/>
        <v>0</v>
      </c>
      <c r="N256" s="51"/>
      <c r="O256" s="215">
        <f t="shared" si="31"/>
        <v>0</v>
      </c>
      <c r="P256" s="51"/>
      <c r="Q256" s="215">
        <f t="shared" si="32"/>
        <v>0</v>
      </c>
      <c r="R256" s="51"/>
      <c r="S256" s="215">
        <f t="shared" si="33"/>
        <v>0</v>
      </c>
      <c r="T256" s="215">
        <f t="shared" si="34"/>
        <v>0</v>
      </c>
      <c r="U256" s="215">
        <f t="shared" si="35"/>
        <v>0</v>
      </c>
      <c r="V256" s="216">
        <f t="shared" si="36"/>
        <v>0</v>
      </c>
      <c r="W256" s="15"/>
      <c r="X256" s="64" t="s">
        <v>396</v>
      </c>
      <c r="Y256" s="62"/>
      <c r="Z256" s="63" t="s">
        <v>397</v>
      </c>
      <c r="AA256" s="64"/>
      <c r="AB256" s="166" t="s">
        <v>886</v>
      </c>
      <c r="AC256" s="167">
        <v>1</v>
      </c>
      <c r="AE256" s="9" t="s">
        <v>396</v>
      </c>
      <c r="AF256" s="10" t="s">
        <v>398</v>
      </c>
      <c r="AG256" s="9"/>
      <c r="AH256" s="6" t="s">
        <v>886</v>
      </c>
      <c r="AI256" s="32">
        <v>1</v>
      </c>
      <c r="AJ256" s="14">
        <v>1666.5</v>
      </c>
      <c r="AK256" s="28"/>
      <c r="AL256" s="28"/>
      <c r="AM256" s="33"/>
      <c r="AN256" s="11"/>
      <c r="AO256" s="67"/>
      <c r="AP256" s="68"/>
      <c r="AQ256" s="68"/>
      <c r="AR256" s="68"/>
      <c r="AS256" s="14"/>
      <c r="AT256" s="28"/>
      <c r="AU256" s="11"/>
      <c r="AV256" s="11"/>
      <c r="AW256" s="16"/>
      <c r="AX256" s="16"/>
      <c r="AY256" s="16"/>
      <c r="AZ256" s="16"/>
      <c r="BA256" s="16"/>
      <c r="BB256" s="16"/>
      <c r="BC256" s="16"/>
      <c r="BD256" s="16"/>
      <c r="BE256" s="14"/>
      <c r="BF256" s="11"/>
      <c r="BG256" s="11"/>
    </row>
    <row r="257" spans="1:59" ht="30" customHeight="1" x14ac:dyDescent="0.7">
      <c r="A257" s="25" t="s">
        <v>602</v>
      </c>
      <c r="B257" s="52"/>
      <c r="C257" s="53" t="s">
        <v>397</v>
      </c>
      <c r="D257" s="9"/>
      <c r="E257" s="6" t="s">
        <v>886</v>
      </c>
      <c r="F257" s="30">
        <v>1</v>
      </c>
      <c r="G257" s="49"/>
      <c r="H257" s="50"/>
      <c r="I257" s="215">
        <f t="shared" si="28"/>
        <v>0</v>
      </c>
      <c r="J257" s="49"/>
      <c r="K257" s="215">
        <f t="shared" si="29"/>
        <v>0</v>
      </c>
      <c r="L257" s="51"/>
      <c r="M257" s="215">
        <f t="shared" si="30"/>
        <v>0</v>
      </c>
      <c r="N257" s="51"/>
      <c r="O257" s="215">
        <f t="shared" si="31"/>
        <v>0</v>
      </c>
      <c r="P257" s="51"/>
      <c r="Q257" s="215">
        <f t="shared" si="32"/>
        <v>0</v>
      </c>
      <c r="R257" s="51"/>
      <c r="S257" s="215">
        <f t="shared" si="33"/>
        <v>0</v>
      </c>
      <c r="T257" s="215">
        <f t="shared" si="34"/>
        <v>0</v>
      </c>
      <c r="U257" s="215">
        <f t="shared" si="35"/>
        <v>0</v>
      </c>
      <c r="V257" s="216">
        <f t="shared" si="36"/>
        <v>0</v>
      </c>
      <c r="W257" s="15"/>
      <c r="X257" s="64" t="s">
        <v>399</v>
      </c>
      <c r="Y257" s="62"/>
      <c r="Z257" s="63" t="s">
        <v>400</v>
      </c>
      <c r="AA257" s="64"/>
      <c r="AB257" s="166" t="s">
        <v>886</v>
      </c>
      <c r="AC257" s="167">
        <v>1</v>
      </c>
      <c r="AE257" s="9" t="s">
        <v>399</v>
      </c>
      <c r="AF257" s="10" t="s">
        <v>401</v>
      </c>
      <c r="AG257" s="9"/>
      <c r="AH257" s="6" t="s">
        <v>886</v>
      </c>
      <c r="AI257" s="32">
        <v>1</v>
      </c>
      <c r="AJ257" s="14">
        <v>734.25</v>
      </c>
      <c r="AK257" s="28"/>
      <c r="AL257" s="28"/>
      <c r="AM257" s="33"/>
      <c r="AN257" s="11"/>
      <c r="AO257" s="67"/>
      <c r="AP257" s="68"/>
      <c r="AQ257" s="68"/>
      <c r="AR257" s="68"/>
      <c r="AS257" s="14"/>
      <c r="AT257" s="28"/>
      <c r="AU257" s="11"/>
      <c r="AV257" s="11"/>
      <c r="AW257" s="16"/>
      <c r="AX257" s="16"/>
      <c r="AY257" s="16"/>
      <c r="AZ257" s="16"/>
      <c r="BA257" s="16"/>
      <c r="BB257" s="16"/>
      <c r="BC257" s="16"/>
      <c r="BD257" s="16"/>
      <c r="BE257" s="14"/>
      <c r="BF257" s="11"/>
      <c r="BG257" s="11"/>
    </row>
    <row r="258" spans="1:59" ht="30" customHeight="1" x14ac:dyDescent="0.7">
      <c r="A258" s="25" t="s">
        <v>603</v>
      </c>
      <c r="B258" s="52"/>
      <c r="C258" s="53" t="s">
        <v>400</v>
      </c>
      <c r="D258" s="9"/>
      <c r="E258" s="6" t="s">
        <v>886</v>
      </c>
      <c r="F258" s="30">
        <v>1</v>
      </c>
      <c r="G258" s="49"/>
      <c r="H258" s="50"/>
      <c r="I258" s="215">
        <f t="shared" si="28"/>
        <v>0</v>
      </c>
      <c r="J258" s="49"/>
      <c r="K258" s="215">
        <f t="shared" si="29"/>
        <v>0</v>
      </c>
      <c r="L258" s="51"/>
      <c r="M258" s="215">
        <f t="shared" si="30"/>
        <v>0</v>
      </c>
      <c r="N258" s="51"/>
      <c r="O258" s="215">
        <f t="shared" si="31"/>
        <v>0</v>
      </c>
      <c r="P258" s="51"/>
      <c r="Q258" s="215">
        <f t="shared" si="32"/>
        <v>0</v>
      </c>
      <c r="R258" s="51"/>
      <c r="S258" s="215">
        <f t="shared" si="33"/>
        <v>0</v>
      </c>
      <c r="T258" s="215">
        <f t="shared" si="34"/>
        <v>0</v>
      </c>
      <c r="U258" s="215">
        <f t="shared" si="35"/>
        <v>0</v>
      </c>
      <c r="V258" s="216">
        <f t="shared" si="36"/>
        <v>0</v>
      </c>
      <c r="W258" s="15"/>
      <c r="X258" s="64" t="s">
        <v>402</v>
      </c>
      <c r="Y258" s="62"/>
      <c r="Z258" s="63" t="s">
        <v>403</v>
      </c>
      <c r="AA258" s="64"/>
      <c r="AB258" s="166" t="s">
        <v>886</v>
      </c>
      <c r="AC258" s="167">
        <v>1</v>
      </c>
      <c r="AE258" s="9" t="s">
        <v>402</v>
      </c>
      <c r="AF258" s="10" t="s">
        <v>523</v>
      </c>
      <c r="AG258" s="9"/>
      <c r="AH258" s="6" t="s">
        <v>886</v>
      </c>
      <c r="AI258" s="32">
        <v>1</v>
      </c>
      <c r="AJ258" s="14">
        <v>100</v>
      </c>
      <c r="AK258" s="28"/>
      <c r="AL258" s="28"/>
      <c r="AM258" s="33"/>
      <c r="AN258" s="11"/>
      <c r="AO258" s="67"/>
      <c r="AP258" s="68"/>
      <c r="AQ258" s="68"/>
      <c r="AR258" s="68"/>
      <c r="AS258" s="14"/>
      <c r="AT258" s="28"/>
      <c r="AU258" s="11"/>
      <c r="AV258" s="11"/>
      <c r="AW258" s="16"/>
      <c r="AX258" s="16"/>
      <c r="AY258" s="16"/>
      <c r="AZ258" s="16"/>
      <c r="BA258" s="16"/>
      <c r="BB258" s="16"/>
      <c r="BC258" s="16"/>
      <c r="BD258" s="16"/>
      <c r="BE258" s="14"/>
      <c r="BF258" s="11"/>
      <c r="BG258" s="11"/>
    </row>
    <row r="259" spans="1:59" ht="30" customHeight="1" x14ac:dyDescent="0.8">
      <c r="A259" s="25" t="s">
        <v>964</v>
      </c>
      <c r="B259" s="52"/>
      <c r="C259" s="53" t="s">
        <v>403</v>
      </c>
      <c r="D259" s="9"/>
      <c r="E259" s="6" t="s">
        <v>886</v>
      </c>
      <c r="F259" s="30">
        <v>1</v>
      </c>
      <c r="G259" s="58"/>
      <c r="H259" s="59"/>
      <c r="I259" s="60">
        <f t="shared" si="28"/>
        <v>0</v>
      </c>
      <c r="J259" s="58"/>
      <c r="K259" s="60">
        <f t="shared" si="29"/>
        <v>0</v>
      </c>
      <c r="L259" s="58"/>
      <c r="M259" s="59">
        <f t="shared" si="30"/>
        <v>0</v>
      </c>
      <c r="N259" s="59"/>
      <c r="O259" s="60">
        <f t="shared" si="31"/>
        <v>0</v>
      </c>
      <c r="P259" s="58"/>
      <c r="Q259" s="59">
        <f t="shared" si="32"/>
        <v>0</v>
      </c>
      <c r="R259" s="59"/>
      <c r="S259" s="60">
        <f t="shared" si="33"/>
        <v>0</v>
      </c>
      <c r="T259" s="27">
        <f t="shared" si="34"/>
        <v>0</v>
      </c>
      <c r="U259" s="29">
        <f t="shared" si="35"/>
        <v>0</v>
      </c>
      <c r="V259" s="217">
        <f t="shared" si="36"/>
        <v>0</v>
      </c>
      <c r="W259" s="15"/>
      <c r="X259" s="168" t="s">
        <v>404</v>
      </c>
      <c r="Y259" s="195" t="s">
        <v>405</v>
      </c>
      <c r="Z259" s="196"/>
      <c r="AA259" s="64"/>
      <c r="AB259" s="65"/>
      <c r="AC259" s="37"/>
      <c r="AE259" s="170" t="s">
        <v>404</v>
      </c>
      <c r="AF259" s="197" t="s">
        <v>406</v>
      </c>
      <c r="AG259" s="9"/>
      <c r="AH259" s="34"/>
      <c r="AI259" s="37"/>
      <c r="AJ259" s="66"/>
      <c r="AK259" s="28"/>
      <c r="AL259" s="28"/>
      <c r="AM259" s="67"/>
      <c r="AN259" s="68"/>
      <c r="AO259" s="67"/>
      <c r="AP259" s="68"/>
      <c r="AQ259" s="68"/>
      <c r="AR259" s="68"/>
      <c r="AS259" s="66"/>
      <c r="AT259" s="69"/>
      <c r="AU259" s="68"/>
      <c r="AV259" s="68"/>
      <c r="AW259" s="16"/>
      <c r="AX259" s="16"/>
      <c r="AY259" s="16"/>
      <c r="AZ259" s="16"/>
      <c r="BA259" s="16"/>
      <c r="BB259" s="16"/>
      <c r="BC259" s="16"/>
      <c r="BD259" s="16"/>
      <c r="BE259" s="14"/>
      <c r="BF259" s="11"/>
      <c r="BG259" s="11"/>
    </row>
    <row r="260" spans="1:59" ht="30" customHeight="1" x14ac:dyDescent="0.7">
      <c r="A260" s="341">
        <v>11</v>
      </c>
      <c r="B260" s="346" t="s">
        <v>405</v>
      </c>
      <c r="C260" s="347"/>
      <c r="D260" s="9"/>
      <c r="E260" s="34"/>
      <c r="F260" s="36"/>
      <c r="G260" s="49"/>
      <c r="H260" s="50"/>
      <c r="I260" s="215"/>
      <c r="J260" s="49"/>
      <c r="K260" s="215"/>
      <c r="L260" s="51"/>
      <c r="M260" s="215"/>
      <c r="N260" s="51"/>
      <c r="O260" s="215"/>
      <c r="P260" s="51"/>
      <c r="Q260" s="215"/>
      <c r="R260" s="51"/>
      <c r="S260" s="215"/>
      <c r="T260" s="215"/>
      <c r="U260" s="215"/>
      <c r="V260" s="216"/>
      <c r="W260" s="15"/>
      <c r="X260" s="64" t="s">
        <v>407</v>
      </c>
      <c r="Y260" s="62"/>
      <c r="Z260" s="63" t="s">
        <v>408</v>
      </c>
      <c r="AA260" s="64"/>
      <c r="AB260" s="166" t="s">
        <v>409</v>
      </c>
      <c r="AC260" s="167">
        <v>600</v>
      </c>
      <c r="AE260" s="9" t="s">
        <v>407</v>
      </c>
      <c r="AF260" s="10" t="s">
        <v>524</v>
      </c>
      <c r="AG260" s="9"/>
      <c r="AH260" s="6" t="s">
        <v>409</v>
      </c>
      <c r="AI260" s="32">
        <v>600</v>
      </c>
      <c r="AJ260" s="14">
        <v>28</v>
      </c>
      <c r="AK260" s="28"/>
      <c r="AL260" s="28"/>
      <c r="AM260" s="33"/>
      <c r="AN260" s="11"/>
      <c r="AO260" s="67"/>
      <c r="AP260" s="68"/>
      <c r="AQ260" s="68"/>
      <c r="AR260" s="68"/>
      <c r="AS260" s="14"/>
      <c r="AT260" s="28"/>
      <c r="AU260" s="11"/>
      <c r="AV260" s="11"/>
      <c r="AW260" s="16"/>
      <c r="AX260" s="16"/>
      <c r="AY260" s="16"/>
      <c r="AZ260" s="16"/>
      <c r="BA260" s="16"/>
      <c r="BB260" s="16"/>
      <c r="BC260" s="16"/>
      <c r="BD260" s="16"/>
      <c r="BE260" s="14"/>
      <c r="BF260" s="11"/>
      <c r="BG260" s="11"/>
    </row>
    <row r="261" spans="1:59" ht="57.5" customHeight="1" x14ac:dyDescent="0.7">
      <c r="A261" s="25" t="s">
        <v>418</v>
      </c>
      <c r="B261" s="52"/>
      <c r="C261" s="53" t="s">
        <v>408</v>
      </c>
      <c r="D261" s="9"/>
      <c r="E261" s="6" t="s">
        <v>409</v>
      </c>
      <c r="F261" s="30">
        <v>600</v>
      </c>
      <c r="G261" s="49"/>
      <c r="H261" s="50"/>
      <c r="I261" s="215">
        <f t="shared" si="28"/>
        <v>0</v>
      </c>
      <c r="J261" s="49"/>
      <c r="K261" s="215">
        <f t="shared" si="29"/>
        <v>0</v>
      </c>
      <c r="L261" s="51"/>
      <c r="M261" s="215">
        <f t="shared" si="30"/>
        <v>0</v>
      </c>
      <c r="N261" s="51"/>
      <c r="O261" s="215">
        <f t="shared" si="31"/>
        <v>0</v>
      </c>
      <c r="P261" s="51"/>
      <c r="Q261" s="215">
        <f t="shared" si="32"/>
        <v>0</v>
      </c>
      <c r="R261" s="51"/>
      <c r="S261" s="215">
        <f t="shared" si="33"/>
        <v>0</v>
      </c>
      <c r="T261" s="215">
        <f t="shared" si="34"/>
        <v>0</v>
      </c>
      <c r="U261" s="215">
        <f t="shared" si="35"/>
        <v>0</v>
      </c>
      <c r="V261" s="216">
        <f t="shared" si="36"/>
        <v>0</v>
      </c>
      <c r="W261" s="15"/>
      <c r="X261" s="64" t="s">
        <v>410</v>
      </c>
      <c r="Y261" s="62"/>
      <c r="Z261" s="63" t="s">
        <v>525</v>
      </c>
      <c r="AA261" s="64"/>
      <c r="AB261" s="166" t="s">
        <v>409</v>
      </c>
      <c r="AC261" s="167">
        <v>400</v>
      </c>
      <c r="AE261" s="9" t="s">
        <v>410</v>
      </c>
      <c r="AF261" s="10" t="s">
        <v>526</v>
      </c>
      <c r="AG261" s="9"/>
      <c r="AH261" s="6" t="s">
        <v>409</v>
      </c>
      <c r="AI261" s="32">
        <v>0</v>
      </c>
      <c r="AJ261" s="14"/>
      <c r="AK261" s="28"/>
      <c r="AL261" s="28"/>
      <c r="AM261" s="33"/>
      <c r="AN261" s="11"/>
      <c r="AO261" s="67"/>
      <c r="AP261" s="68"/>
      <c r="AQ261" s="68"/>
      <c r="AR261" s="68"/>
      <c r="AS261" s="14"/>
      <c r="AT261" s="28"/>
      <c r="AU261" s="11"/>
      <c r="AV261" s="11"/>
      <c r="AW261" s="16"/>
      <c r="AX261" s="16"/>
      <c r="AY261" s="16"/>
      <c r="AZ261" s="16"/>
      <c r="BA261" s="16"/>
      <c r="BB261" s="16"/>
      <c r="BC261" s="16"/>
      <c r="BD261" s="16"/>
      <c r="BE261" s="14"/>
      <c r="BF261" s="11"/>
      <c r="BG261" s="11"/>
    </row>
    <row r="262" spans="1:59" ht="30" customHeight="1" x14ac:dyDescent="0.8">
      <c r="A262" s="25" t="s">
        <v>421</v>
      </c>
      <c r="B262" s="52"/>
      <c r="C262" s="53" t="s">
        <v>412</v>
      </c>
      <c r="D262" s="9"/>
      <c r="E262" s="6" t="s">
        <v>284</v>
      </c>
      <c r="F262" s="30">
        <v>1</v>
      </c>
      <c r="G262" s="218"/>
      <c r="H262" s="59"/>
      <c r="I262" s="60">
        <f t="shared" ref="I262:I279" si="37">F262*H262</f>
        <v>0</v>
      </c>
      <c r="J262" s="58"/>
      <c r="K262" s="60">
        <f t="shared" si="29"/>
        <v>0</v>
      </c>
      <c r="L262" s="58"/>
      <c r="M262" s="59">
        <f t="shared" si="30"/>
        <v>0</v>
      </c>
      <c r="N262" s="59"/>
      <c r="O262" s="60">
        <f t="shared" si="31"/>
        <v>0</v>
      </c>
      <c r="P262" s="58"/>
      <c r="Q262" s="59">
        <f t="shared" si="32"/>
        <v>0</v>
      </c>
      <c r="R262" s="59"/>
      <c r="S262" s="60">
        <f t="shared" si="33"/>
        <v>0</v>
      </c>
      <c r="T262" s="27">
        <f t="shared" si="34"/>
        <v>0</v>
      </c>
      <c r="U262" s="29">
        <f t="shared" si="35"/>
        <v>0</v>
      </c>
      <c r="V262" s="217">
        <f t="shared" si="36"/>
        <v>0</v>
      </c>
      <c r="W262" s="15"/>
      <c r="X262" s="153" t="s">
        <v>415</v>
      </c>
      <c r="Y262" s="46" t="s">
        <v>416</v>
      </c>
      <c r="Z262" s="154"/>
      <c r="AA262" s="153"/>
      <c r="AB262" s="198"/>
      <c r="AC262" s="199"/>
      <c r="AE262" s="155" t="s">
        <v>415</v>
      </c>
      <c r="AF262" s="156" t="s">
        <v>417</v>
      </c>
      <c r="AG262" s="155"/>
      <c r="AH262" s="2"/>
      <c r="AI262" s="200"/>
      <c r="AJ262" s="201"/>
      <c r="AK262" s="28"/>
      <c r="AL262" s="28"/>
      <c r="AM262" s="67"/>
      <c r="AN262" s="68"/>
      <c r="AO262" s="67"/>
      <c r="AP262" s="68"/>
      <c r="AQ262" s="68"/>
      <c r="AR262" s="68"/>
      <c r="AS262" s="66"/>
      <c r="AT262" s="69"/>
      <c r="AU262" s="68"/>
      <c r="AV262" s="68"/>
      <c r="AW262" s="16"/>
      <c r="AX262" s="16"/>
      <c r="AY262" s="16"/>
      <c r="AZ262" s="16"/>
      <c r="BA262" s="16"/>
      <c r="BB262" s="16"/>
      <c r="BC262" s="16"/>
      <c r="BD262" s="16"/>
      <c r="BE262" s="14"/>
      <c r="BF262" s="11"/>
      <c r="BG262" s="11"/>
    </row>
    <row r="263" spans="1:59" ht="30" customHeight="1" x14ac:dyDescent="0.7">
      <c r="A263" s="339">
        <v>12</v>
      </c>
      <c r="B263" s="70" t="s">
        <v>416</v>
      </c>
      <c r="C263" s="274"/>
      <c r="D263" s="155"/>
      <c r="E263" s="2"/>
      <c r="F263" s="348"/>
      <c r="G263" s="49"/>
      <c r="H263" s="50"/>
      <c r="I263" s="215"/>
      <c r="J263" s="49"/>
      <c r="K263" s="215"/>
      <c r="L263" s="51"/>
      <c r="M263" s="215"/>
      <c r="N263" s="51"/>
      <c r="O263" s="215"/>
      <c r="P263" s="51"/>
      <c r="Q263" s="215"/>
      <c r="R263" s="51"/>
      <c r="S263" s="215"/>
      <c r="T263" s="215"/>
      <c r="U263" s="215"/>
      <c r="V263" s="216"/>
      <c r="W263" s="15"/>
      <c r="X263" s="64" t="s">
        <v>418</v>
      </c>
      <c r="Y263" s="62"/>
      <c r="Z263" s="63" t="s">
        <v>419</v>
      </c>
      <c r="AA263" s="64"/>
      <c r="AB263" s="166" t="s">
        <v>164</v>
      </c>
      <c r="AC263" s="167">
        <v>6</v>
      </c>
      <c r="AE263" s="9" t="s">
        <v>418</v>
      </c>
      <c r="AF263" s="10" t="s">
        <v>420</v>
      </c>
      <c r="AG263" s="9"/>
      <c r="AH263" s="6" t="s">
        <v>164</v>
      </c>
      <c r="AI263" s="32">
        <v>6</v>
      </c>
      <c r="AJ263" s="14">
        <v>1471</v>
      </c>
      <c r="AK263" s="28"/>
      <c r="AL263" s="28"/>
      <c r="AM263" s="33"/>
      <c r="AN263" s="11"/>
      <c r="AO263" s="67"/>
      <c r="AP263" s="68"/>
      <c r="AQ263" s="68"/>
      <c r="AR263" s="68"/>
      <c r="AS263" s="14"/>
      <c r="AT263" s="28"/>
      <c r="AU263" s="11"/>
      <c r="AV263" s="11"/>
      <c r="AW263" s="16"/>
      <c r="AX263" s="16"/>
      <c r="AY263" s="16"/>
      <c r="AZ263" s="16"/>
      <c r="BA263" s="16"/>
      <c r="BB263" s="16"/>
      <c r="BC263" s="16"/>
      <c r="BD263" s="16"/>
      <c r="BE263" s="14"/>
      <c r="BF263" s="11"/>
      <c r="BG263" s="11"/>
    </row>
    <row r="264" spans="1:59" ht="30" customHeight="1" x14ac:dyDescent="0.7">
      <c r="A264" s="25" t="s">
        <v>450</v>
      </c>
      <c r="B264" s="52"/>
      <c r="C264" s="53" t="s">
        <v>419</v>
      </c>
      <c r="D264" s="9"/>
      <c r="E264" s="6" t="s">
        <v>164</v>
      </c>
      <c r="F264" s="30">
        <v>6</v>
      </c>
      <c r="G264" s="49"/>
      <c r="H264" s="50"/>
      <c r="I264" s="215">
        <f t="shared" si="37"/>
        <v>0</v>
      </c>
      <c r="J264" s="49"/>
      <c r="K264" s="215">
        <f t="shared" si="29"/>
        <v>0</v>
      </c>
      <c r="L264" s="51"/>
      <c r="M264" s="215">
        <f t="shared" si="30"/>
        <v>0</v>
      </c>
      <c r="N264" s="51"/>
      <c r="O264" s="215">
        <f t="shared" si="31"/>
        <v>0</v>
      </c>
      <c r="P264" s="51"/>
      <c r="Q264" s="215">
        <f t="shared" si="32"/>
        <v>0</v>
      </c>
      <c r="R264" s="51"/>
      <c r="S264" s="215">
        <f t="shared" si="33"/>
        <v>0</v>
      </c>
      <c r="T264" s="215">
        <f t="shared" si="34"/>
        <v>0</v>
      </c>
      <c r="U264" s="215">
        <f t="shared" si="35"/>
        <v>0</v>
      </c>
      <c r="V264" s="216">
        <f t="shared" si="36"/>
        <v>0</v>
      </c>
      <c r="W264" s="15"/>
      <c r="X264" s="64" t="s">
        <v>421</v>
      </c>
      <c r="Y264" s="62"/>
      <c r="Z264" s="63" t="s">
        <v>422</v>
      </c>
      <c r="AA264" s="64"/>
      <c r="AB264" s="166" t="s">
        <v>116</v>
      </c>
      <c r="AC264" s="167">
        <v>1</v>
      </c>
      <c r="AE264" s="9" t="s">
        <v>421</v>
      </c>
      <c r="AF264" s="10" t="s">
        <v>423</v>
      </c>
      <c r="AG264" s="9"/>
      <c r="AH264" s="6" t="s">
        <v>118</v>
      </c>
      <c r="AI264" s="32">
        <v>1</v>
      </c>
      <c r="AJ264" s="14">
        <v>200</v>
      </c>
      <c r="AK264" s="28"/>
      <c r="AL264" s="28"/>
      <c r="AM264" s="33"/>
      <c r="AN264" s="11"/>
      <c r="AO264" s="67"/>
      <c r="AP264" s="68"/>
      <c r="AQ264" s="68"/>
      <c r="AR264" s="68"/>
      <c r="AS264" s="14"/>
      <c r="AT264" s="28"/>
      <c r="AU264" s="11"/>
      <c r="AV264" s="11"/>
      <c r="AW264" s="16"/>
      <c r="AX264" s="16"/>
      <c r="AY264" s="16"/>
      <c r="AZ264" s="16"/>
      <c r="BA264" s="16"/>
      <c r="BB264" s="16"/>
      <c r="BC264" s="16"/>
      <c r="BD264" s="16"/>
      <c r="BE264" s="14"/>
      <c r="BF264" s="11"/>
      <c r="BG264" s="11"/>
    </row>
    <row r="265" spans="1:59" ht="30" customHeight="1" x14ac:dyDescent="0.7">
      <c r="A265" s="25" t="s">
        <v>453</v>
      </c>
      <c r="B265" s="52"/>
      <c r="C265" s="53" t="s">
        <v>422</v>
      </c>
      <c r="D265" s="9"/>
      <c r="E265" s="6" t="s">
        <v>116</v>
      </c>
      <c r="F265" s="30">
        <v>1</v>
      </c>
      <c r="G265" s="49"/>
      <c r="H265" s="50"/>
      <c r="I265" s="215">
        <f t="shared" si="37"/>
        <v>0</v>
      </c>
      <c r="J265" s="49"/>
      <c r="K265" s="215">
        <f t="shared" si="29"/>
        <v>0</v>
      </c>
      <c r="L265" s="51"/>
      <c r="M265" s="215">
        <f t="shared" si="30"/>
        <v>0</v>
      </c>
      <c r="N265" s="51"/>
      <c r="O265" s="215">
        <f t="shared" si="31"/>
        <v>0</v>
      </c>
      <c r="P265" s="51"/>
      <c r="Q265" s="215">
        <f t="shared" si="32"/>
        <v>0</v>
      </c>
      <c r="R265" s="51"/>
      <c r="S265" s="215">
        <f t="shared" si="33"/>
        <v>0</v>
      </c>
      <c r="T265" s="215">
        <f t="shared" si="34"/>
        <v>0</v>
      </c>
      <c r="U265" s="215">
        <f t="shared" si="35"/>
        <v>0</v>
      </c>
      <c r="V265" s="216">
        <f t="shared" si="36"/>
        <v>0</v>
      </c>
      <c r="W265" s="15"/>
      <c r="X265" s="64" t="s">
        <v>424</v>
      </c>
      <c r="Y265" s="62"/>
      <c r="Z265" s="63" t="s">
        <v>425</v>
      </c>
      <c r="AA265" s="64"/>
      <c r="AB265" s="166" t="s">
        <v>164</v>
      </c>
      <c r="AC265" s="167">
        <v>2</v>
      </c>
      <c r="AE265" s="9" t="s">
        <v>424</v>
      </c>
      <c r="AF265" s="10" t="s">
        <v>426</v>
      </c>
      <c r="AG265" s="9"/>
      <c r="AH265" s="6" t="s">
        <v>164</v>
      </c>
      <c r="AI265" s="32">
        <v>2</v>
      </c>
      <c r="AJ265" s="14">
        <v>200</v>
      </c>
      <c r="AK265" s="28"/>
      <c r="AL265" s="28"/>
      <c r="AM265" s="33"/>
      <c r="AN265" s="11"/>
      <c r="AO265" s="67"/>
      <c r="AP265" s="68"/>
      <c r="AQ265" s="68"/>
      <c r="AR265" s="68"/>
      <c r="AS265" s="14"/>
      <c r="AT265" s="28"/>
      <c r="AU265" s="11"/>
      <c r="AV265" s="11"/>
      <c r="AW265" s="16"/>
      <c r="AX265" s="16"/>
      <c r="AY265" s="16"/>
      <c r="AZ265" s="16"/>
      <c r="BA265" s="16"/>
      <c r="BB265" s="16"/>
      <c r="BC265" s="16"/>
      <c r="BD265" s="16"/>
      <c r="BE265" s="14"/>
      <c r="BF265" s="11"/>
      <c r="BG265" s="11"/>
    </row>
    <row r="266" spans="1:59" ht="30" customHeight="1" x14ac:dyDescent="0.7">
      <c r="A266" s="25" t="s">
        <v>456</v>
      </c>
      <c r="B266" s="52"/>
      <c r="C266" s="53" t="s">
        <v>425</v>
      </c>
      <c r="D266" s="9"/>
      <c r="E266" s="6" t="s">
        <v>164</v>
      </c>
      <c r="F266" s="30">
        <v>2</v>
      </c>
      <c r="G266" s="49"/>
      <c r="H266" s="50"/>
      <c r="I266" s="215">
        <f t="shared" si="37"/>
        <v>0</v>
      </c>
      <c r="J266" s="49"/>
      <c r="K266" s="215">
        <f t="shared" si="29"/>
        <v>0</v>
      </c>
      <c r="L266" s="51"/>
      <c r="M266" s="215">
        <f t="shared" si="30"/>
        <v>0</v>
      </c>
      <c r="N266" s="51"/>
      <c r="O266" s="215">
        <f t="shared" si="31"/>
        <v>0</v>
      </c>
      <c r="P266" s="51"/>
      <c r="Q266" s="215">
        <f t="shared" si="32"/>
        <v>0</v>
      </c>
      <c r="R266" s="51"/>
      <c r="S266" s="215">
        <f t="shared" si="33"/>
        <v>0</v>
      </c>
      <c r="T266" s="215">
        <f t="shared" si="34"/>
        <v>0</v>
      </c>
      <c r="U266" s="215">
        <f t="shared" si="35"/>
        <v>0</v>
      </c>
      <c r="V266" s="216">
        <f t="shared" si="36"/>
        <v>0</v>
      </c>
      <c r="W266" s="15"/>
      <c r="X266" s="64" t="s">
        <v>424</v>
      </c>
      <c r="Y266" s="62"/>
      <c r="Z266" s="63" t="s">
        <v>527</v>
      </c>
      <c r="AA266" s="64"/>
      <c r="AB266" s="166" t="s">
        <v>164</v>
      </c>
      <c r="AC266" s="167">
        <v>1</v>
      </c>
      <c r="AE266" s="9" t="s">
        <v>424</v>
      </c>
      <c r="AF266" s="10" t="s">
        <v>528</v>
      </c>
      <c r="AG266" s="9"/>
      <c r="AH266" s="6" t="s">
        <v>164</v>
      </c>
      <c r="AI266" s="32">
        <v>1</v>
      </c>
      <c r="AJ266" s="14">
        <v>200</v>
      </c>
      <c r="AK266" s="28"/>
      <c r="AL266" s="28"/>
      <c r="AM266" s="33"/>
      <c r="AN266" s="11"/>
      <c r="AO266" s="67"/>
      <c r="AP266" s="68"/>
      <c r="AQ266" s="68"/>
      <c r="AR266" s="68"/>
      <c r="AS266" s="14"/>
      <c r="AT266" s="28"/>
      <c r="AU266" s="11"/>
      <c r="AV266" s="11"/>
      <c r="AW266" s="16"/>
      <c r="AX266" s="16"/>
      <c r="AY266" s="16"/>
      <c r="AZ266" s="16"/>
      <c r="BA266" s="16"/>
      <c r="BB266" s="16"/>
      <c r="BC266" s="16"/>
      <c r="BD266" s="16"/>
      <c r="BE266" s="14"/>
      <c r="BF266" s="11"/>
      <c r="BG266" s="11"/>
    </row>
    <row r="267" spans="1:59" ht="30" customHeight="1" x14ac:dyDescent="0.7">
      <c r="A267" s="25" t="s">
        <v>456</v>
      </c>
      <c r="B267" s="52"/>
      <c r="C267" s="53" t="s">
        <v>527</v>
      </c>
      <c r="D267" s="9"/>
      <c r="E267" s="6" t="s">
        <v>164</v>
      </c>
      <c r="F267" s="30">
        <v>1</v>
      </c>
      <c r="G267" s="49"/>
      <c r="H267" s="50"/>
      <c r="I267" s="215">
        <f t="shared" si="37"/>
        <v>0</v>
      </c>
      <c r="J267" s="49"/>
      <c r="K267" s="215">
        <f t="shared" si="29"/>
        <v>0</v>
      </c>
      <c r="L267" s="51"/>
      <c r="M267" s="215">
        <f t="shared" si="30"/>
        <v>0</v>
      </c>
      <c r="N267" s="51"/>
      <c r="O267" s="215">
        <f t="shared" si="31"/>
        <v>0</v>
      </c>
      <c r="P267" s="51"/>
      <c r="Q267" s="215">
        <f t="shared" si="32"/>
        <v>0</v>
      </c>
      <c r="R267" s="51"/>
      <c r="S267" s="215">
        <f t="shared" si="33"/>
        <v>0</v>
      </c>
      <c r="T267" s="215">
        <f t="shared" si="34"/>
        <v>0</v>
      </c>
      <c r="U267" s="215">
        <f t="shared" si="35"/>
        <v>0</v>
      </c>
      <c r="V267" s="216">
        <f t="shared" si="36"/>
        <v>0</v>
      </c>
      <c r="W267" s="15"/>
      <c r="X267" s="64" t="s">
        <v>429</v>
      </c>
      <c r="Y267" s="62"/>
      <c r="Z267" s="63" t="s">
        <v>427</v>
      </c>
      <c r="AA267" s="64"/>
      <c r="AB267" s="166" t="s">
        <v>164</v>
      </c>
      <c r="AC267" s="167">
        <v>10</v>
      </c>
      <c r="AE267" s="9" t="s">
        <v>429</v>
      </c>
      <c r="AF267" s="10" t="s">
        <v>428</v>
      </c>
      <c r="AG267" s="9"/>
      <c r="AH267" s="6" t="s">
        <v>164</v>
      </c>
      <c r="AI267" s="32">
        <v>10</v>
      </c>
      <c r="AJ267" s="14">
        <v>200</v>
      </c>
      <c r="AK267" s="28"/>
      <c r="AL267" s="28"/>
      <c r="AM267" s="33"/>
      <c r="AN267" s="11"/>
      <c r="AO267" s="67"/>
      <c r="AP267" s="68"/>
      <c r="AQ267" s="68"/>
      <c r="AR267" s="68"/>
      <c r="AS267" s="14"/>
      <c r="AT267" s="28"/>
      <c r="AU267" s="11"/>
      <c r="AV267" s="11"/>
      <c r="AW267" s="16"/>
      <c r="AX267" s="16"/>
      <c r="AY267" s="16"/>
      <c r="AZ267" s="16"/>
      <c r="BA267" s="16"/>
      <c r="BB267" s="16"/>
      <c r="BC267" s="16"/>
      <c r="BD267" s="16"/>
      <c r="BE267" s="14"/>
      <c r="BF267" s="11"/>
      <c r="BG267" s="11"/>
    </row>
    <row r="268" spans="1:59" ht="30" customHeight="1" x14ac:dyDescent="0.7">
      <c r="A268" s="25" t="s">
        <v>604</v>
      </c>
      <c r="B268" s="52"/>
      <c r="C268" s="53" t="s">
        <v>427</v>
      </c>
      <c r="D268" s="9"/>
      <c r="E268" s="6" t="s">
        <v>164</v>
      </c>
      <c r="F268" s="30">
        <v>10</v>
      </c>
      <c r="G268" s="49"/>
      <c r="H268" s="50"/>
      <c r="I268" s="215">
        <f t="shared" si="37"/>
        <v>0</v>
      </c>
      <c r="J268" s="49"/>
      <c r="K268" s="215">
        <f t="shared" si="29"/>
        <v>0</v>
      </c>
      <c r="L268" s="51"/>
      <c r="M268" s="215">
        <f t="shared" si="30"/>
        <v>0</v>
      </c>
      <c r="N268" s="51"/>
      <c r="O268" s="215">
        <f t="shared" si="31"/>
        <v>0</v>
      </c>
      <c r="P268" s="51"/>
      <c r="Q268" s="215">
        <f t="shared" si="32"/>
        <v>0</v>
      </c>
      <c r="R268" s="51"/>
      <c r="S268" s="215">
        <f t="shared" si="33"/>
        <v>0</v>
      </c>
      <c r="T268" s="215">
        <f t="shared" si="34"/>
        <v>0</v>
      </c>
      <c r="U268" s="215">
        <f t="shared" si="35"/>
        <v>0</v>
      </c>
      <c r="V268" s="216">
        <f t="shared" si="36"/>
        <v>0</v>
      </c>
      <c r="W268" s="15"/>
      <c r="X268" s="64" t="s">
        <v>432</v>
      </c>
      <c r="Y268" s="62"/>
      <c r="Z268" s="63" t="s">
        <v>430</v>
      </c>
      <c r="AA268" s="64"/>
      <c r="AB268" s="166" t="s">
        <v>164</v>
      </c>
      <c r="AC268" s="167">
        <v>1</v>
      </c>
      <c r="AE268" s="9" t="s">
        <v>432</v>
      </c>
      <c r="AF268" s="10" t="s">
        <v>431</v>
      </c>
      <c r="AG268" s="9"/>
      <c r="AH268" s="6" t="s">
        <v>164</v>
      </c>
      <c r="AI268" s="32">
        <v>1</v>
      </c>
      <c r="AJ268" s="14">
        <v>200</v>
      </c>
      <c r="AK268" s="28"/>
      <c r="AL268" s="28"/>
      <c r="AM268" s="33"/>
      <c r="AN268" s="11"/>
      <c r="AO268" s="67"/>
      <c r="AP268" s="68"/>
      <c r="AQ268" s="68"/>
      <c r="AR268" s="68"/>
      <c r="AS268" s="14"/>
      <c r="AT268" s="28"/>
      <c r="AU268" s="11"/>
      <c r="AV268" s="11"/>
      <c r="AW268" s="16"/>
      <c r="AX268" s="16"/>
      <c r="AY268" s="16"/>
      <c r="AZ268" s="16"/>
      <c r="BA268" s="16"/>
      <c r="BB268" s="16"/>
      <c r="BC268" s="16"/>
      <c r="BD268" s="16"/>
      <c r="BE268" s="14"/>
      <c r="BF268" s="11"/>
      <c r="BG268" s="11"/>
    </row>
    <row r="269" spans="1:59" ht="30" customHeight="1" x14ac:dyDescent="0.7">
      <c r="A269" s="25" t="s">
        <v>605</v>
      </c>
      <c r="B269" s="52"/>
      <c r="C269" s="53" t="s">
        <v>430</v>
      </c>
      <c r="D269" s="9"/>
      <c r="E269" s="6" t="s">
        <v>164</v>
      </c>
      <c r="F269" s="30">
        <v>1</v>
      </c>
      <c r="G269" s="49"/>
      <c r="H269" s="50"/>
      <c r="I269" s="215">
        <f t="shared" si="37"/>
        <v>0</v>
      </c>
      <c r="J269" s="49"/>
      <c r="K269" s="215">
        <f t="shared" si="29"/>
        <v>0</v>
      </c>
      <c r="L269" s="51"/>
      <c r="M269" s="215">
        <f t="shared" si="30"/>
        <v>0</v>
      </c>
      <c r="N269" s="51"/>
      <c r="O269" s="215">
        <f t="shared" si="31"/>
        <v>0</v>
      </c>
      <c r="P269" s="51"/>
      <c r="Q269" s="215">
        <f t="shared" si="32"/>
        <v>0</v>
      </c>
      <c r="R269" s="51"/>
      <c r="S269" s="215">
        <f t="shared" si="33"/>
        <v>0</v>
      </c>
      <c r="T269" s="215">
        <f t="shared" si="34"/>
        <v>0</v>
      </c>
      <c r="U269" s="215">
        <f t="shared" si="35"/>
        <v>0</v>
      </c>
      <c r="V269" s="216">
        <f t="shared" si="36"/>
        <v>0</v>
      </c>
      <c r="W269" s="15"/>
      <c r="X269" s="64" t="s">
        <v>435</v>
      </c>
      <c r="Y269" s="62"/>
      <c r="Z269" s="63" t="s">
        <v>433</v>
      </c>
      <c r="AA269" s="64"/>
      <c r="AB269" s="166" t="s">
        <v>164</v>
      </c>
      <c r="AC269" s="167">
        <v>1</v>
      </c>
      <c r="AE269" s="9" t="s">
        <v>435</v>
      </c>
      <c r="AF269" s="10" t="s">
        <v>434</v>
      </c>
      <c r="AG269" s="9"/>
      <c r="AH269" s="6" t="s">
        <v>164</v>
      </c>
      <c r="AI269" s="32">
        <v>1</v>
      </c>
      <c r="AJ269" s="14">
        <v>200</v>
      </c>
      <c r="AK269" s="28"/>
      <c r="AL269" s="28"/>
      <c r="AM269" s="33"/>
      <c r="AN269" s="11"/>
      <c r="AO269" s="67"/>
      <c r="AP269" s="68"/>
      <c r="AQ269" s="68"/>
      <c r="AR269" s="68"/>
      <c r="AS269" s="14"/>
      <c r="AT269" s="28"/>
      <c r="AU269" s="11"/>
      <c r="AV269" s="11"/>
      <c r="AW269" s="16"/>
      <c r="AX269" s="16"/>
      <c r="AY269" s="16"/>
      <c r="AZ269" s="16"/>
      <c r="BA269" s="16"/>
      <c r="BB269" s="16"/>
      <c r="BC269" s="16"/>
      <c r="BD269" s="16"/>
      <c r="BE269" s="14"/>
      <c r="BF269" s="11"/>
      <c r="BG269" s="11"/>
    </row>
    <row r="270" spans="1:59" ht="30" customHeight="1" x14ac:dyDescent="0.7">
      <c r="A270" s="25" t="s">
        <v>606</v>
      </c>
      <c r="B270" s="52"/>
      <c r="C270" s="53" t="s">
        <v>433</v>
      </c>
      <c r="D270" s="9"/>
      <c r="E270" s="6" t="s">
        <v>164</v>
      </c>
      <c r="F270" s="30">
        <v>1</v>
      </c>
      <c r="G270" s="49"/>
      <c r="H270" s="50"/>
      <c r="I270" s="215">
        <f t="shared" si="37"/>
        <v>0</v>
      </c>
      <c r="J270" s="49"/>
      <c r="K270" s="215">
        <f t="shared" si="29"/>
        <v>0</v>
      </c>
      <c r="L270" s="51"/>
      <c r="M270" s="215">
        <f t="shared" si="30"/>
        <v>0</v>
      </c>
      <c r="N270" s="51"/>
      <c r="O270" s="215">
        <f t="shared" si="31"/>
        <v>0</v>
      </c>
      <c r="P270" s="51"/>
      <c r="Q270" s="215">
        <f t="shared" si="32"/>
        <v>0</v>
      </c>
      <c r="R270" s="51"/>
      <c r="S270" s="215">
        <f t="shared" si="33"/>
        <v>0</v>
      </c>
      <c r="T270" s="215">
        <f t="shared" si="34"/>
        <v>0</v>
      </c>
      <c r="U270" s="215">
        <f t="shared" si="35"/>
        <v>0</v>
      </c>
      <c r="V270" s="216">
        <f t="shared" si="36"/>
        <v>0</v>
      </c>
      <c r="W270" s="15"/>
      <c r="X270" s="64" t="s">
        <v>438</v>
      </c>
      <c r="Y270" s="62"/>
      <c r="Z270" s="63" t="s">
        <v>436</v>
      </c>
      <c r="AA270" s="64"/>
      <c r="AB270" s="166" t="s">
        <v>886</v>
      </c>
      <c r="AC270" s="167">
        <v>1</v>
      </c>
      <c r="AE270" s="9" t="s">
        <v>438</v>
      </c>
      <c r="AF270" s="10" t="s">
        <v>437</v>
      </c>
      <c r="AG270" s="9"/>
      <c r="AH270" s="6" t="s">
        <v>886</v>
      </c>
      <c r="AI270" s="32">
        <v>1</v>
      </c>
      <c r="AJ270" s="14">
        <v>200</v>
      </c>
      <c r="AK270" s="28"/>
      <c r="AL270" s="28"/>
      <c r="AM270" s="33"/>
      <c r="AN270" s="11"/>
      <c r="AO270" s="67"/>
      <c r="AP270" s="68"/>
      <c r="AQ270" s="68"/>
      <c r="AR270" s="68"/>
      <c r="AS270" s="14"/>
      <c r="AT270" s="28"/>
      <c r="AU270" s="11"/>
      <c r="AV270" s="11"/>
      <c r="AW270" s="16"/>
      <c r="AX270" s="16"/>
      <c r="AY270" s="16"/>
      <c r="AZ270" s="16"/>
      <c r="BA270" s="16"/>
      <c r="BB270" s="16"/>
      <c r="BC270" s="16"/>
      <c r="BD270" s="16"/>
      <c r="BE270" s="14"/>
      <c r="BF270" s="11"/>
      <c r="BG270" s="11"/>
    </row>
    <row r="271" spans="1:59" ht="30" customHeight="1" x14ac:dyDescent="0.7">
      <c r="A271" s="25" t="s">
        <v>607</v>
      </c>
      <c r="B271" s="52"/>
      <c r="C271" s="53" t="s">
        <v>436</v>
      </c>
      <c r="D271" s="9"/>
      <c r="E271" s="6" t="s">
        <v>886</v>
      </c>
      <c r="F271" s="30">
        <v>1</v>
      </c>
      <c r="G271" s="49"/>
      <c r="H271" s="50"/>
      <c r="I271" s="215">
        <f t="shared" si="37"/>
        <v>0</v>
      </c>
      <c r="J271" s="49"/>
      <c r="K271" s="215">
        <f t="shared" si="29"/>
        <v>0</v>
      </c>
      <c r="L271" s="51"/>
      <c r="M271" s="215">
        <f t="shared" si="30"/>
        <v>0</v>
      </c>
      <c r="N271" s="51"/>
      <c r="O271" s="215">
        <f t="shared" si="31"/>
        <v>0</v>
      </c>
      <c r="P271" s="51"/>
      <c r="Q271" s="215">
        <f t="shared" si="32"/>
        <v>0</v>
      </c>
      <c r="R271" s="51"/>
      <c r="S271" s="215">
        <f t="shared" si="33"/>
        <v>0</v>
      </c>
      <c r="T271" s="215">
        <f t="shared" si="34"/>
        <v>0</v>
      </c>
      <c r="U271" s="215">
        <f t="shared" si="35"/>
        <v>0</v>
      </c>
      <c r="V271" s="216">
        <f t="shared" si="36"/>
        <v>0</v>
      </c>
      <c r="W271" s="15"/>
      <c r="X271" s="64" t="s">
        <v>441</v>
      </c>
      <c r="Y271" s="62"/>
      <c r="Z271" s="63" t="s">
        <v>439</v>
      </c>
      <c r="AA271" s="64"/>
      <c r="AB271" s="166" t="s">
        <v>164</v>
      </c>
      <c r="AC271" s="167">
        <v>1</v>
      </c>
      <c r="AE271" s="9" t="s">
        <v>441</v>
      </c>
      <c r="AF271" s="10" t="s">
        <v>440</v>
      </c>
      <c r="AG271" s="9"/>
      <c r="AH271" s="6" t="s">
        <v>164</v>
      </c>
      <c r="AI271" s="32">
        <v>1</v>
      </c>
      <c r="AJ271" s="14">
        <v>100</v>
      </c>
      <c r="AK271" s="28"/>
      <c r="AL271" s="28"/>
      <c r="AM271" s="33"/>
      <c r="AN271" s="11"/>
      <c r="AO271" s="67"/>
      <c r="AP271" s="68"/>
      <c r="AQ271" s="68"/>
      <c r="AR271" s="68"/>
      <c r="AS271" s="14"/>
      <c r="AT271" s="28"/>
      <c r="AU271" s="11"/>
      <c r="AV271" s="11"/>
      <c r="AW271" s="16"/>
      <c r="AX271" s="16"/>
      <c r="AY271" s="16"/>
      <c r="AZ271" s="16"/>
      <c r="BA271" s="16"/>
      <c r="BB271" s="16"/>
      <c r="BC271" s="16"/>
      <c r="BD271" s="16"/>
      <c r="BE271" s="14"/>
      <c r="BF271" s="11"/>
      <c r="BG271" s="11"/>
    </row>
    <row r="272" spans="1:59" ht="30" customHeight="1" x14ac:dyDescent="0.7">
      <c r="A272" s="25" t="s">
        <v>608</v>
      </c>
      <c r="B272" s="52"/>
      <c r="C272" s="53" t="s">
        <v>439</v>
      </c>
      <c r="D272" s="9"/>
      <c r="E272" s="6" t="s">
        <v>164</v>
      </c>
      <c r="F272" s="30">
        <v>1</v>
      </c>
      <c r="G272" s="49"/>
      <c r="H272" s="50"/>
      <c r="I272" s="215">
        <f t="shared" si="37"/>
        <v>0</v>
      </c>
      <c r="J272" s="49"/>
      <c r="K272" s="215">
        <f t="shared" ref="K272:K279" si="38">F272*J272</f>
        <v>0</v>
      </c>
      <c r="L272" s="51"/>
      <c r="M272" s="215">
        <f t="shared" ref="M272:M279" si="39">F272*L272</f>
        <v>0</v>
      </c>
      <c r="N272" s="51"/>
      <c r="O272" s="215">
        <f t="shared" ref="O272:O279" si="40">F272*N272</f>
        <v>0</v>
      </c>
      <c r="P272" s="51"/>
      <c r="Q272" s="215">
        <f t="shared" ref="Q272:Q279" si="41">F272*P272</f>
        <v>0</v>
      </c>
      <c r="R272" s="51"/>
      <c r="S272" s="215">
        <f t="shared" ref="S272:S279" si="42">F272*R272</f>
        <v>0</v>
      </c>
      <c r="T272" s="215">
        <f t="shared" ref="T272:T280" si="43">I272+M272+Q272</f>
        <v>0</v>
      </c>
      <c r="U272" s="215">
        <f t="shared" ref="U272:U280" si="44">+K272+O272+S272</f>
        <v>0</v>
      </c>
      <c r="V272" s="216">
        <f t="shared" ref="V272:V280" si="45">+T272*652.69+U272</f>
        <v>0</v>
      </c>
      <c r="W272" s="15"/>
      <c r="X272" s="64" t="s">
        <v>444</v>
      </c>
      <c r="Y272" s="62"/>
      <c r="Z272" s="63" t="s">
        <v>442</v>
      </c>
      <c r="AA272" s="64"/>
      <c r="AB272" s="166" t="s">
        <v>409</v>
      </c>
      <c r="AC272" s="167">
        <v>700</v>
      </c>
      <c r="AE272" s="9" t="s">
        <v>444</v>
      </c>
      <c r="AF272" s="10" t="s">
        <v>443</v>
      </c>
      <c r="AG272" s="9"/>
      <c r="AH272" s="6" t="s">
        <v>409</v>
      </c>
      <c r="AI272" s="32">
        <v>700</v>
      </c>
      <c r="AJ272" s="14">
        <v>7</v>
      </c>
      <c r="AK272" s="28"/>
      <c r="AL272" s="28"/>
      <c r="AM272" s="33"/>
      <c r="AN272" s="11"/>
      <c r="AO272" s="67"/>
      <c r="AP272" s="68"/>
      <c r="AQ272" s="68"/>
      <c r="AR272" s="68"/>
      <c r="AS272" s="14"/>
      <c r="AT272" s="28"/>
      <c r="AU272" s="11"/>
      <c r="AV272" s="11"/>
      <c r="AW272" s="16"/>
      <c r="AX272" s="16"/>
      <c r="AY272" s="16"/>
      <c r="AZ272" s="16"/>
      <c r="BA272" s="16"/>
      <c r="BB272" s="16"/>
      <c r="BC272" s="16"/>
      <c r="BD272" s="16"/>
      <c r="BE272" s="14"/>
      <c r="BF272" s="11"/>
      <c r="BG272" s="11"/>
    </row>
    <row r="273" spans="1:59" ht="30" customHeight="1" x14ac:dyDescent="0.7">
      <c r="A273" s="25" t="s">
        <v>609</v>
      </c>
      <c r="B273" s="52"/>
      <c r="C273" s="53" t="s">
        <v>442</v>
      </c>
      <c r="D273" s="9"/>
      <c r="E273" s="6" t="s">
        <v>409</v>
      </c>
      <c r="F273" s="30">
        <v>700</v>
      </c>
      <c r="G273" s="49"/>
      <c r="H273" s="50"/>
      <c r="I273" s="215">
        <f t="shared" si="37"/>
        <v>0</v>
      </c>
      <c r="J273" s="49"/>
      <c r="K273" s="215">
        <f t="shared" si="38"/>
        <v>0</v>
      </c>
      <c r="L273" s="51"/>
      <c r="M273" s="215">
        <f t="shared" si="39"/>
        <v>0</v>
      </c>
      <c r="N273" s="51"/>
      <c r="O273" s="215">
        <f t="shared" si="40"/>
        <v>0</v>
      </c>
      <c r="P273" s="51"/>
      <c r="Q273" s="215">
        <f t="shared" si="41"/>
        <v>0</v>
      </c>
      <c r="R273" s="51"/>
      <c r="S273" s="215">
        <f t="shared" si="42"/>
        <v>0</v>
      </c>
      <c r="T273" s="215">
        <f t="shared" si="43"/>
        <v>0</v>
      </c>
      <c r="U273" s="215">
        <f t="shared" si="44"/>
        <v>0</v>
      </c>
      <c r="V273" s="216">
        <f t="shared" si="45"/>
        <v>0</v>
      </c>
      <c r="W273" s="15"/>
      <c r="X273" s="64" t="s">
        <v>529</v>
      </c>
      <c r="Y273" s="62"/>
      <c r="Z273" s="63" t="s">
        <v>445</v>
      </c>
      <c r="AA273" s="64"/>
      <c r="AB273" s="166" t="s">
        <v>886</v>
      </c>
      <c r="AC273" s="167">
        <v>1</v>
      </c>
      <c r="AE273" s="9" t="s">
        <v>529</v>
      </c>
      <c r="AF273" s="10" t="s">
        <v>446</v>
      </c>
      <c r="AG273" s="9"/>
      <c r="AH273" s="6" t="s">
        <v>886</v>
      </c>
      <c r="AI273" s="32">
        <v>1</v>
      </c>
      <c r="AJ273" s="14">
        <v>300</v>
      </c>
      <c r="AK273" s="28"/>
      <c r="AL273" s="28"/>
      <c r="AM273" s="33"/>
      <c r="AN273" s="11"/>
      <c r="AO273" s="67"/>
      <c r="AP273" s="68"/>
      <c r="AQ273" s="68"/>
      <c r="AR273" s="68"/>
      <c r="AS273" s="14"/>
      <c r="AT273" s="28"/>
      <c r="AU273" s="11"/>
      <c r="AV273" s="11"/>
      <c r="AW273" s="16"/>
      <c r="AX273" s="16"/>
      <c r="AY273" s="16"/>
      <c r="AZ273" s="16"/>
      <c r="BA273" s="16"/>
      <c r="BB273" s="16"/>
      <c r="BC273" s="16"/>
      <c r="BD273" s="16"/>
      <c r="BE273" s="14"/>
      <c r="BF273" s="11"/>
      <c r="BG273" s="11"/>
    </row>
    <row r="274" spans="1:59" ht="30" customHeight="1" x14ac:dyDescent="0.8">
      <c r="A274" s="25" t="s">
        <v>610</v>
      </c>
      <c r="B274" s="52"/>
      <c r="C274" s="53" t="s">
        <v>445</v>
      </c>
      <c r="D274" s="9"/>
      <c r="E274" s="6" t="s">
        <v>886</v>
      </c>
      <c r="F274" s="30">
        <v>1</v>
      </c>
      <c r="G274" s="58"/>
      <c r="H274" s="59"/>
      <c r="I274" s="60">
        <f t="shared" si="37"/>
        <v>0</v>
      </c>
      <c r="J274" s="58"/>
      <c r="K274" s="60">
        <f t="shared" si="38"/>
        <v>0</v>
      </c>
      <c r="L274" s="58"/>
      <c r="M274" s="59">
        <f t="shared" si="39"/>
        <v>0</v>
      </c>
      <c r="N274" s="59"/>
      <c r="O274" s="60">
        <f t="shared" si="40"/>
        <v>0</v>
      </c>
      <c r="P274" s="58"/>
      <c r="Q274" s="59">
        <f t="shared" si="41"/>
        <v>0</v>
      </c>
      <c r="R274" s="59"/>
      <c r="S274" s="60">
        <f t="shared" si="42"/>
        <v>0</v>
      </c>
      <c r="T274" s="27">
        <f t="shared" si="43"/>
        <v>0</v>
      </c>
      <c r="U274" s="29">
        <f t="shared" si="44"/>
        <v>0</v>
      </c>
      <c r="V274" s="217">
        <f t="shared" si="45"/>
        <v>0</v>
      </c>
      <c r="W274" s="15"/>
      <c r="X274" s="153" t="s">
        <v>447</v>
      </c>
      <c r="Y274" s="46" t="s">
        <v>448</v>
      </c>
      <c r="Z274" s="154"/>
      <c r="AA274" s="153"/>
      <c r="AB274" s="65"/>
      <c r="AC274" s="37"/>
      <c r="AE274" s="155" t="s">
        <v>447</v>
      </c>
      <c r="AF274" s="156" t="s">
        <v>449</v>
      </c>
      <c r="AG274" s="155"/>
      <c r="AH274" s="34"/>
      <c r="AI274" s="37"/>
      <c r="AJ274" s="66"/>
      <c r="AK274" s="28"/>
      <c r="AL274" s="28"/>
      <c r="AM274" s="67"/>
      <c r="AN274" s="68"/>
      <c r="AO274" s="67"/>
      <c r="AP274" s="68"/>
      <c r="AQ274" s="68"/>
      <c r="AR274" s="68"/>
      <c r="AS274" s="66"/>
      <c r="AT274" s="69"/>
      <c r="AU274" s="68"/>
      <c r="AV274" s="68"/>
      <c r="AW274" s="16"/>
      <c r="AX274" s="16"/>
      <c r="AY274" s="16"/>
      <c r="AZ274" s="16"/>
      <c r="BA274" s="16"/>
      <c r="BB274" s="16"/>
      <c r="BC274" s="16"/>
      <c r="BD274" s="16"/>
      <c r="BE274" s="14"/>
      <c r="BF274" s="11"/>
      <c r="BG274" s="11"/>
    </row>
    <row r="275" spans="1:59" ht="30" customHeight="1" x14ac:dyDescent="0.7">
      <c r="A275" s="339">
        <v>13</v>
      </c>
      <c r="B275" s="70" t="s">
        <v>448</v>
      </c>
      <c r="C275" s="274"/>
      <c r="D275" s="155"/>
      <c r="E275" s="34"/>
      <c r="F275" s="36"/>
      <c r="G275" s="49"/>
      <c r="H275" s="50"/>
      <c r="I275" s="215"/>
      <c r="J275" s="49"/>
      <c r="K275" s="215"/>
      <c r="L275" s="51"/>
      <c r="M275" s="215"/>
      <c r="N275" s="51"/>
      <c r="O275" s="215"/>
      <c r="P275" s="51"/>
      <c r="Q275" s="215"/>
      <c r="R275" s="51"/>
      <c r="S275" s="215"/>
      <c r="T275" s="215"/>
      <c r="U275" s="215"/>
      <c r="V275" s="216"/>
      <c r="W275" s="15"/>
      <c r="X275" s="64" t="s">
        <v>450</v>
      </c>
      <c r="Y275" s="62"/>
      <c r="Z275" s="63" t="s">
        <v>451</v>
      </c>
      <c r="AA275" s="64"/>
      <c r="AB275" s="166" t="s">
        <v>886</v>
      </c>
      <c r="AC275" s="167" t="s">
        <v>35</v>
      </c>
      <c r="AE275" s="9" t="s">
        <v>450</v>
      </c>
      <c r="AF275" s="10" t="s">
        <v>452</v>
      </c>
      <c r="AG275" s="9"/>
      <c r="AH275" s="6" t="s">
        <v>886</v>
      </c>
      <c r="AI275" s="32" t="s">
        <v>35</v>
      </c>
      <c r="AJ275" s="14"/>
      <c r="AK275" s="28"/>
      <c r="AL275" s="28"/>
      <c r="AM275" s="33"/>
      <c r="AN275" s="11"/>
      <c r="AO275" s="67"/>
      <c r="AP275" s="68"/>
      <c r="AQ275" s="68"/>
      <c r="AR275" s="68"/>
      <c r="AS275" s="14"/>
      <c r="AT275" s="28"/>
      <c r="AU275" s="11"/>
      <c r="AV275" s="11"/>
      <c r="AW275" s="16"/>
      <c r="AX275" s="16"/>
      <c r="AY275" s="16"/>
      <c r="AZ275" s="16"/>
      <c r="BA275" s="16"/>
      <c r="BB275" s="16"/>
      <c r="BC275" s="16"/>
      <c r="BD275" s="16"/>
      <c r="BE275" s="14"/>
      <c r="BF275" s="11"/>
      <c r="BG275" s="11"/>
    </row>
    <row r="276" spans="1:59" ht="30" customHeight="1" x14ac:dyDescent="0.7">
      <c r="A276" s="25" t="s">
        <v>464</v>
      </c>
      <c r="B276" s="52"/>
      <c r="C276" s="53" t="s">
        <v>451</v>
      </c>
      <c r="D276" s="9"/>
      <c r="E276" s="6" t="s">
        <v>886</v>
      </c>
      <c r="F276" s="30" t="s">
        <v>35</v>
      </c>
      <c r="G276" s="49"/>
      <c r="H276" s="50"/>
      <c r="I276" s="215">
        <f t="shared" si="37"/>
        <v>0</v>
      </c>
      <c r="J276" s="49"/>
      <c r="K276" s="215">
        <f t="shared" si="38"/>
        <v>0</v>
      </c>
      <c r="L276" s="51"/>
      <c r="M276" s="215">
        <f t="shared" si="39"/>
        <v>0</v>
      </c>
      <c r="N276" s="51"/>
      <c r="O276" s="215">
        <f t="shared" si="40"/>
        <v>0</v>
      </c>
      <c r="P276" s="51"/>
      <c r="Q276" s="215">
        <f t="shared" si="41"/>
        <v>0</v>
      </c>
      <c r="R276" s="51"/>
      <c r="S276" s="215">
        <f t="shared" si="42"/>
        <v>0</v>
      </c>
      <c r="T276" s="215">
        <f t="shared" si="43"/>
        <v>0</v>
      </c>
      <c r="U276" s="215">
        <f t="shared" si="44"/>
        <v>0</v>
      </c>
      <c r="V276" s="216">
        <f t="shared" si="45"/>
        <v>0</v>
      </c>
      <c r="W276" s="15"/>
      <c r="X276" s="64" t="s">
        <v>453</v>
      </c>
      <c r="Y276" s="62"/>
      <c r="Z276" s="63" t="s">
        <v>454</v>
      </c>
      <c r="AA276" s="64"/>
      <c r="AB276" s="166" t="s">
        <v>886</v>
      </c>
      <c r="AC276" s="167" t="s">
        <v>35</v>
      </c>
      <c r="AE276" s="9" t="s">
        <v>453</v>
      </c>
      <c r="AF276" s="10" t="s">
        <v>455</v>
      </c>
      <c r="AG276" s="9"/>
      <c r="AH276" s="6" t="s">
        <v>886</v>
      </c>
      <c r="AI276" s="32" t="s">
        <v>35</v>
      </c>
      <c r="AJ276" s="14"/>
      <c r="AK276" s="28"/>
      <c r="AL276" s="28"/>
      <c r="AM276" s="33"/>
      <c r="AN276" s="11"/>
      <c r="AO276" s="67"/>
      <c r="AP276" s="68"/>
      <c r="AQ276" s="68"/>
      <c r="AR276" s="68"/>
      <c r="AS276" s="14"/>
      <c r="AT276" s="28"/>
      <c r="AU276" s="11"/>
      <c r="AV276" s="11"/>
      <c r="AW276" s="16"/>
      <c r="AX276" s="16"/>
      <c r="AY276" s="16"/>
      <c r="AZ276" s="16"/>
      <c r="BA276" s="16"/>
      <c r="BB276" s="16"/>
      <c r="BC276" s="16"/>
      <c r="BD276" s="16"/>
      <c r="BE276" s="14"/>
      <c r="BF276" s="11"/>
      <c r="BG276" s="11"/>
    </row>
    <row r="277" spans="1:59" ht="30" customHeight="1" x14ac:dyDescent="0.7">
      <c r="A277" s="25" t="s">
        <v>531</v>
      </c>
      <c r="B277" s="52"/>
      <c r="C277" s="53" t="s">
        <v>454</v>
      </c>
      <c r="D277" s="9"/>
      <c r="E277" s="6" t="s">
        <v>886</v>
      </c>
      <c r="F277" s="30" t="s">
        <v>35</v>
      </c>
      <c r="G277" s="49"/>
      <c r="H277" s="50"/>
      <c r="I277" s="215">
        <f t="shared" si="37"/>
        <v>0</v>
      </c>
      <c r="J277" s="49"/>
      <c r="K277" s="215">
        <f t="shared" si="38"/>
        <v>0</v>
      </c>
      <c r="L277" s="51"/>
      <c r="M277" s="215">
        <f t="shared" si="39"/>
        <v>0</v>
      </c>
      <c r="N277" s="51"/>
      <c r="O277" s="215">
        <f t="shared" si="40"/>
        <v>0</v>
      </c>
      <c r="P277" s="51"/>
      <c r="Q277" s="215">
        <f t="shared" si="41"/>
        <v>0</v>
      </c>
      <c r="R277" s="51"/>
      <c r="S277" s="215">
        <f t="shared" si="42"/>
        <v>0</v>
      </c>
      <c r="T277" s="215">
        <f t="shared" si="43"/>
        <v>0</v>
      </c>
      <c r="U277" s="215">
        <f t="shared" si="44"/>
        <v>0</v>
      </c>
      <c r="V277" s="216">
        <f t="shared" si="45"/>
        <v>0</v>
      </c>
      <c r="W277" s="15"/>
      <c r="X277" s="64" t="s">
        <v>456</v>
      </c>
      <c r="Y277" s="62"/>
      <c r="Z277" s="63" t="s">
        <v>457</v>
      </c>
      <c r="AA277" s="64"/>
      <c r="AB277" s="166" t="s">
        <v>886</v>
      </c>
      <c r="AC277" s="167" t="s">
        <v>35</v>
      </c>
      <c r="AE277" s="9" t="s">
        <v>456</v>
      </c>
      <c r="AF277" s="10" t="s">
        <v>458</v>
      </c>
      <c r="AG277" s="9"/>
      <c r="AH277" s="6" t="s">
        <v>886</v>
      </c>
      <c r="AI277" s="32" t="s">
        <v>35</v>
      </c>
      <c r="AJ277" s="14"/>
      <c r="AK277" s="28"/>
      <c r="AL277" s="28"/>
      <c r="AM277" s="33"/>
      <c r="AN277" s="11"/>
      <c r="AO277" s="67"/>
      <c r="AP277" s="68"/>
      <c r="AQ277" s="68"/>
      <c r="AR277" s="68"/>
      <c r="AS277" s="14"/>
      <c r="AT277" s="28"/>
      <c r="AU277" s="11"/>
      <c r="AV277" s="11"/>
      <c r="AW277" s="16"/>
      <c r="AX277" s="16"/>
      <c r="AY277" s="16"/>
      <c r="AZ277" s="16"/>
      <c r="BA277" s="16"/>
      <c r="BB277" s="16"/>
      <c r="BC277" s="16"/>
      <c r="BD277" s="16"/>
      <c r="BE277" s="14"/>
      <c r="BF277" s="11"/>
      <c r="BG277" s="11"/>
    </row>
    <row r="278" spans="1:59" ht="30" customHeight="1" x14ac:dyDescent="0.7">
      <c r="A278" s="25" t="s">
        <v>611</v>
      </c>
      <c r="B278" s="52"/>
      <c r="C278" s="53" t="s">
        <v>457</v>
      </c>
      <c r="D278" s="9"/>
      <c r="E278" s="6" t="s">
        <v>886</v>
      </c>
      <c r="F278" s="30" t="s">
        <v>35</v>
      </c>
      <c r="G278" s="49"/>
      <c r="H278" s="50"/>
      <c r="I278" s="215">
        <f t="shared" si="37"/>
        <v>0</v>
      </c>
      <c r="J278" s="49"/>
      <c r="K278" s="215">
        <f t="shared" si="38"/>
        <v>0</v>
      </c>
      <c r="L278" s="51"/>
      <c r="M278" s="215">
        <f t="shared" si="39"/>
        <v>0</v>
      </c>
      <c r="N278" s="51"/>
      <c r="O278" s="215">
        <f t="shared" si="40"/>
        <v>0</v>
      </c>
      <c r="P278" s="51"/>
      <c r="Q278" s="215">
        <f t="shared" si="41"/>
        <v>0</v>
      </c>
      <c r="R278" s="51"/>
      <c r="S278" s="215">
        <f t="shared" si="42"/>
        <v>0</v>
      </c>
      <c r="T278" s="215">
        <f t="shared" si="43"/>
        <v>0</v>
      </c>
      <c r="U278" s="215">
        <f t="shared" si="44"/>
        <v>0</v>
      </c>
      <c r="V278" s="216">
        <f t="shared" si="45"/>
        <v>0</v>
      </c>
      <c r="W278" s="15"/>
      <c r="X278" s="64" t="s">
        <v>459</v>
      </c>
      <c r="Y278" s="62"/>
      <c r="Z278" s="63" t="s">
        <v>460</v>
      </c>
      <c r="AA278" s="64"/>
      <c r="AB278" s="166" t="s">
        <v>886</v>
      </c>
      <c r="AC278" s="167" t="s">
        <v>35</v>
      </c>
      <c r="AE278" s="9" t="s">
        <v>459</v>
      </c>
      <c r="AF278" s="10" t="s">
        <v>461</v>
      </c>
      <c r="AG278" s="9"/>
      <c r="AH278" s="6" t="s">
        <v>886</v>
      </c>
      <c r="AI278" s="32" t="s">
        <v>35</v>
      </c>
      <c r="AJ278" s="14"/>
      <c r="AK278" s="28"/>
      <c r="AL278" s="28"/>
      <c r="AM278" s="33"/>
      <c r="AN278" s="11"/>
      <c r="AO278" s="67"/>
      <c r="AP278" s="68"/>
      <c r="AQ278" s="68"/>
      <c r="AR278" s="68"/>
      <c r="AS278" s="14"/>
      <c r="AT278" s="28"/>
      <c r="AU278" s="11"/>
      <c r="AV278" s="11"/>
      <c r="AW278" s="16"/>
      <c r="AX278" s="16"/>
      <c r="AY278" s="16"/>
      <c r="AZ278" s="16"/>
      <c r="BA278" s="16"/>
      <c r="BB278" s="16"/>
      <c r="BC278" s="16"/>
      <c r="BD278" s="16"/>
      <c r="BE278" s="14"/>
      <c r="BF278" s="11"/>
      <c r="BG278" s="11"/>
    </row>
    <row r="279" spans="1:59" ht="30" customHeight="1" x14ac:dyDescent="0.8">
      <c r="A279" s="25" t="s">
        <v>612</v>
      </c>
      <c r="B279" s="52"/>
      <c r="C279" s="53" t="s">
        <v>460</v>
      </c>
      <c r="D279" s="9"/>
      <c r="E279" s="6" t="s">
        <v>886</v>
      </c>
      <c r="F279" s="30" t="s">
        <v>35</v>
      </c>
      <c r="G279" s="58"/>
      <c r="H279" s="59"/>
      <c r="I279" s="60">
        <f t="shared" si="37"/>
        <v>0</v>
      </c>
      <c r="J279" s="58"/>
      <c r="K279" s="60">
        <f t="shared" si="38"/>
        <v>0</v>
      </c>
      <c r="L279" s="58"/>
      <c r="M279" s="59">
        <f t="shared" si="39"/>
        <v>0</v>
      </c>
      <c r="N279" s="59"/>
      <c r="O279" s="60">
        <f t="shared" si="40"/>
        <v>0</v>
      </c>
      <c r="P279" s="58"/>
      <c r="Q279" s="59">
        <f t="shared" si="41"/>
        <v>0</v>
      </c>
      <c r="R279" s="59"/>
      <c r="S279" s="60">
        <f t="shared" si="42"/>
        <v>0</v>
      </c>
      <c r="T279" s="27">
        <f t="shared" si="43"/>
        <v>0</v>
      </c>
      <c r="U279" s="29">
        <f t="shared" si="44"/>
        <v>0</v>
      </c>
      <c r="V279" s="217">
        <f t="shared" si="45"/>
        <v>0</v>
      </c>
      <c r="W279" s="15"/>
      <c r="X279" s="153" t="s">
        <v>462</v>
      </c>
      <c r="Y279" s="164" t="s">
        <v>463</v>
      </c>
      <c r="Z279" s="165"/>
      <c r="AA279" s="64"/>
      <c r="AB279" s="166"/>
      <c r="AC279" s="64"/>
      <c r="AE279" s="155" t="s">
        <v>462</v>
      </c>
      <c r="AF279" s="70" t="s">
        <v>530</v>
      </c>
      <c r="AG279" s="9"/>
      <c r="AH279" s="6"/>
      <c r="AI279" s="9"/>
      <c r="AJ279" s="66"/>
      <c r="AK279" s="69"/>
      <c r="AL279" s="69"/>
      <c r="AM279" s="67"/>
      <c r="AN279" s="68"/>
      <c r="AO279" s="67"/>
      <c r="AP279" s="68"/>
      <c r="AQ279" s="68"/>
      <c r="AR279" s="68"/>
      <c r="AS279" s="66"/>
      <c r="AT279" s="69"/>
      <c r="AU279" s="68"/>
      <c r="AV279" s="68"/>
      <c r="AW279" s="16"/>
      <c r="AX279" s="16"/>
      <c r="AY279" s="16"/>
      <c r="AZ279" s="16"/>
      <c r="BA279" s="16"/>
      <c r="BB279" s="16"/>
      <c r="BC279" s="16"/>
      <c r="BD279" s="16"/>
      <c r="BE279" s="14"/>
      <c r="BF279" s="11"/>
      <c r="BG279" s="11"/>
    </row>
    <row r="280" spans="1:59" s="161" customFormat="1" x14ac:dyDescent="0.75">
      <c r="A280" s="779" t="s">
        <v>636</v>
      </c>
      <c r="B280" s="779"/>
      <c r="C280" s="779"/>
      <c r="D280" s="356"/>
      <c r="E280" s="9"/>
      <c r="F280" s="9"/>
      <c r="I280" s="357">
        <f>SUM(I9:I279)</f>
        <v>0</v>
      </c>
      <c r="K280" s="357">
        <f>SUM(K9:K279)</f>
        <v>0</v>
      </c>
      <c r="M280" s="357">
        <f>SUM(M9:M279)</f>
        <v>0</v>
      </c>
      <c r="O280" s="357">
        <f>SUM(O9:O279)</f>
        <v>0</v>
      </c>
      <c r="Q280" s="357">
        <f>SUM(Q9:Q279)</f>
        <v>0</v>
      </c>
      <c r="S280" s="357">
        <f>SUM(S9:S279)</f>
        <v>0</v>
      </c>
      <c r="T280" s="161">
        <f t="shared" si="43"/>
        <v>0</v>
      </c>
      <c r="U280" s="161">
        <f t="shared" si="44"/>
        <v>0</v>
      </c>
      <c r="V280" s="161">
        <f t="shared" si="45"/>
        <v>0</v>
      </c>
    </row>
    <row r="281" spans="1:59" ht="15.65" hidden="1" customHeight="1" x14ac:dyDescent="0.75">
      <c r="P281" s="13" t="s">
        <v>533</v>
      </c>
      <c r="Q281" s="352">
        <f>SUM(Q15:Q53)</f>
        <v>0</v>
      </c>
      <c r="S281" s="352">
        <f>SUM(S15:S53)</f>
        <v>0</v>
      </c>
      <c r="AI281" s="13" t="s">
        <v>465</v>
      </c>
      <c r="AJ281" s="221">
        <f>SUMPRODUCT(AJ56:AJ273,AI56:AI273)</f>
        <v>396285.75</v>
      </c>
    </row>
    <row r="282" spans="1:59" ht="15.65" hidden="1" customHeight="1" x14ac:dyDescent="0.75">
      <c r="Q282" s="221">
        <v>1530498.7645506458</v>
      </c>
      <c r="R282" s="221"/>
      <c r="S282" s="221">
        <v>596100.22351870558</v>
      </c>
    </row>
    <row r="283" spans="1:59" ht="15.65" hidden="1" customHeight="1" x14ac:dyDescent="0.75">
      <c r="Q283" s="353">
        <f>Q282+S282-Q284</f>
        <v>1987000.7450623512</v>
      </c>
    </row>
    <row r="284" spans="1:59" ht="15.65" hidden="1" customHeight="1" x14ac:dyDescent="0.75">
      <c r="P284" s="13" t="s">
        <v>534</v>
      </c>
      <c r="Q284" s="221">
        <v>139598.24300700001</v>
      </c>
      <c r="R284" s="13" t="s">
        <v>535</v>
      </c>
    </row>
    <row r="285" spans="1:59" ht="15.65" hidden="1" customHeight="1" x14ac:dyDescent="0.75"/>
    <row r="286" spans="1:59" ht="15.65" hidden="1" customHeight="1" x14ac:dyDescent="0.75">
      <c r="P286" s="13" t="s">
        <v>536</v>
      </c>
      <c r="Q286" s="352">
        <f>SUM(Q56:Q273)</f>
        <v>0</v>
      </c>
      <c r="S286" s="352">
        <f>SUM(S56:S273)</f>
        <v>0</v>
      </c>
    </row>
    <row r="287" spans="1:59" ht="15.65" hidden="1" customHeight="1" x14ac:dyDescent="0.75">
      <c r="Q287" s="221">
        <v>342989.02499999991</v>
      </c>
      <c r="R287" s="221">
        <f>AJ281*0.7</f>
        <v>277400.02499999997</v>
      </c>
      <c r="S287" s="221">
        <v>148396.72500000012</v>
      </c>
    </row>
    <row r="288" spans="1:59" ht="15.65" hidden="1" customHeight="1" x14ac:dyDescent="0.75">
      <c r="Q288" s="221">
        <f>Q287+S287</f>
        <v>491385.75</v>
      </c>
      <c r="R288" s="221"/>
      <c r="S288" s="221"/>
    </row>
    <row r="289" spans="17:18" ht="15.65" hidden="1" customHeight="1" x14ac:dyDescent="0.75">
      <c r="Q289" s="354"/>
      <c r="R289" s="354"/>
    </row>
    <row r="290" spans="17:18" ht="15.65" hidden="1" customHeight="1" x14ac:dyDescent="0.75"/>
    <row r="291" spans="17:18" ht="15.65" hidden="1" customHeight="1" x14ac:dyDescent="0.75">
      <c r="Q291" s="355"/>
    </row>
  </sheetData>
  <mergeCells count="35">
    <mergeCell ref="A280:C280"/>
    <mergeCell ref="BE4:BG4"/>
    <mergeCell ref="J5:K5"/>
    <mergeCell ref="AM5:AN5"/>
    <mergeCell ref="AO5:AR5"/>
    <mergeCell ref="AS5:AT5"/>
    <mergeCell ref="B4:C5"/>
    <mergeCell ref="A3:F3"/>
    <mergeCell ref="G3:I3"/>
    <mergeCell ref="L3:O3"/>
    <mergeCell ref="A4:A7"/>
    <mergeCell ref="D4:D7"/>
    <mergeCell ref="E4:E7"/>
    <mergeCell ref="F4:F6"/>
    <mergeCell ref="G4:H4"/>
    <mergeCell ref="I4:I5"/>
    <mergeCell ref="L4:L5"/>
    <mergeCell ref="M4:M5"/>
    <mergeCell ref="N4:N5"/>
    <mergeCell ref="O4:O5"/>
    <mergeCell ref="B6:C7"/>
    <mergeCell ref="J3:K3"/>
    <mergeCell ref="AS3:AV3"/>
    <mergeCell ref="BE3:BG3"/>
    <mergeCell ref="P4:P5"/>
    <mergeCell ref="Q4:Q5"/>
    <mergeCell ref="R4:R5"/>
    <mergeCell ref="S4:S5"/>
    <mergeCell ref="AJ4:AK4"/>
    <mergeCell ref="AM3:AN3"/>
    <mergeCell ref="AO3:AR3"/>
    <mergeCell ref="P3:S3"/>
    <mergeCell ref="T3:V5"/>
    <mergeCell ref="AE3:AI3"/>
    <mergeCell ref="AJ3:AL3"/>
  </mergeCells>
  <phoneticPr fontId="15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DEB09-AC00-4E18-8F1A-533306BC2492}">
  <sheetPr>
    <tabColor theme="4"/>
  </sheetPr>
  <dimension ref="A1:BN281"/>
  <sheetViews>
    <sheetView showZeros="0" view="pageBreakPreview" zoomScale="75" zoomScaleNormal="80" zoomScaleSheetLayoutView="75" workbookViewId="0">
      <pane xSplit="5" ySplit="1" topLeftCell="F136" activePane="bottomRight" state="frozen"/>
      <selection activeCell="Q269" sqref="Q269:Q271"/>
      <selection pane="topRight" activeCell="Q269" sqref="Q269:Q271"/>
      <selection pane="bottomLeft" activeCell="Q269" sqref="Q269:Q271"/>
      <selection pane="bottomRight" activeCell="C141" sqref="C141"/>
    </sheetView>
  </sheetViews>
  <sheetFormatPr baseColWidth="10" defaultColWidth="9.1328125" defaultRowHeight="15.75" x14ac:dyDescent="0.75"/>
  <cols>
    <col min="1" max="1" width="8.86328125" style="119" customWidth="1"/>
    <col min="2" max="2" width="3.1328125" style="119" customWidth="1"/>
    <col min="3" max="3" width="48.40625" style="119" customWidth="1"/>
    <col min="4" max="4" width="41.40625" style="119" bestFit="1" customWidth="1"/>
    <col min="5" max="5" width="7.86328125" style="119" customWidth="1"/>
    <col min="6" max="6" width="7.1328125" style="119" customWidth="1"/>
    <col min="7" max="8" width="15.86328125" style="119" customWidth="1"/>
    <col min="9" max="9" width="15.86328125" style="563" customWidth="1"/>
    <col min="10" max="10" width="20.1328125" style="119" customWidth="1"/>
    <col min="11" max="11" width="20.54296875" style="119" customWidth="1"/>
    <col min="12" max="13" width="15.86328125" style="119" customWidth="1"/>
    <col min="14" max="15" width="18.86328125" style="119" customWidth="1"/>
    <col min="16" max="17" width="15.86328125" style="119" customWidth="1"/>
    <col min="18" max="19" width="18.54296875" style="119" customWidth="1"/>
    <col min="20" max="20" width="16.40625" style="119" customWidth="1"/>
    <col min="21" max="22" width="20" style="119" customWidth="1"/>
    <col min="23" max="23" width="6.1328125" style="119" customWidth="1"/>
    <col min="24" max="24" width="8.54296875" style="119" hidden="1" customWidth="1"/>
    <col min="25" max="25" width="6" style="119" hidden="1" customWidth="1"/>
    <col min="26" max="26" width="50.1328125" style="119" hidden="1" customWidth="1"/>
    <col min="27" max="27" width="6.54296875" style="119" hidden="1" customWidth="1"/>
    <col min="28" max="28" width="8.86328125" style="119" hidden="1" customWidth="1"/>
    <col min="29" max="29" width="6.1328125" style="119" hidden="1" customWidth="1"/>
    <col min="30" max="30" width="9.1328125" style="119" hidden="1" customWidth="1"/>
    <col min="31" max="31" width="8.86328125" style="119" hidden="1" customWidth="1"/>
    <col min="32" max="32" width="48.40625" style="119" hidden="1" customWidth="1"/>
    <col min="33" max="34" width="7.86328125" style="119" hidden="1" customWidth="1"/>
    <col min="35" max="35" width="7.1328125" style="119" hidden="1" customWidth="1"/>
    <col min="36" max="38" width="15.86328125" style="119" hidden="1" customWidth="1"/>
    <col min="39" max="39" width="22.86328125" style="119" hidden="1" customWidth="1"/>
    <col min="40" max="40" width="20.54296875" style="119" hidden="1" customWidth="1"/>
    <col min="41" max="42" width="15.86328125" style="119" hidden="1" customWidth="1"/>
    <col min="43" max="44" width="18.86328125" style="119" hidden="1" customWidth="1"/>
    <col min="45" max="46" width="15.86328125" style="119" hidden="1" customWidth="1"/>
    <col min="47" max="48" width="18.54296875" style="119" hidden="1" customWidth="1"/>
    <col min="49" max="56" width="9.1328125" style="119" hidden="1" customWidth="1"/>
    <col min="57" max="57" width="16.40625" style="119" hidden="1" customWidth="1"/>
    <col min="58" max="59" width="20" style="119" hidden="1" customWidth="1"/>
    <col min="60" max="66" width="9.1328125" style="119" hidden="1" customWidth="1"/>
    <col min="67" max="16384" width="9.1328125" style="119"/>
  </cols>
  <sheetData>
    <row r="1" spans="1:59" ht="88.5" customHeight="1" x14ac:dyDescent="0.75">
      <c r="A1" s="802" t="s">
        <v>1261</v>
      </c>
      <c r="B1" s="803"/>
      <c r="C1" s="803"/>
      <c r="D1" s="803"/>
      <c r="E1" s="803"/>
      <c r="F1" s="804"/>
      <c r="G1" s="802" t="s">
        <v>1262</v>
      </c>
      <c r="H1" s="803"/>
      <c r="I1" s="804"/>
      <c r="J1" s="802" t="s">
        <v>1263</v>
      </c>
      <c r="K1" s="804"/>
      <c r="L1" s="802" t="s">
        <v>1264</v>
      </c>
      <c r="M1" s="803"/>
      <c r="N1" s="803"/>
      <c r="O1" s="804"/>
      <c r="P1" s="802" t="s">
        <v>1265</v>
      </c>
      <c r="Q1" s="803"/>
      <c r="R1" s="803"/>
      <c r="S1" s="804"/>
      <c r="T1" s="805" t="s">
        <v>558</v>
      </c>
      <c r="U1" s="806"/>
      <c r="V1" s="807"/>
      <c r="W1" s="585"/>
      <c r="X1" s="585"/>
      <c r="Y1" s="585"/>
      <c r="Z1" s="585"/>
      <c r="AA1" s="585"/>
      <c r="AB1" s="585"/>
      <c r="AC1" s="585"/>
      <c r="AE1" s="791" t="s">
        <v>1266</v>
      </c>
      <c r="AF1" s="791"/>
      <c r="AG1" s="791"/>
      <c r="AH1" s="791"/>
      <c r="AI1" s="791"/>
      <c r="AJ1" s="780" t="s">
        <v>466</v>
      </c>
      <c r="AK1" s="781"/>
      <c r="AL1" s="782"/>
      <c r="AM1" s="780" t="s">
        <v>467</v>
      </c>
      <c r="AN1" s="782"/>
      <c r="AO1" s="780" t="s">
        <v>1</v>
      </c>
      <c r="AP1" s="781"/>
      <c r="AQ1" s="781"/>
      <c r="AR1" s="782"/>
      <c r="AS1" s="780" t="s">
        <v>2</v>
      </c>
      <c r="AT1" s="781"/>
      <c r="AU1" s="781"/>
      <c r="AV1" s="782"/>
      <c r="BE1" s="795" t="s">
        <v>0</v>
      </c>
      <c r="BF1" s="795"/>
      <c r="BG1" s="795"/>
    </row>
    <row r="2" spans="1:59" ht="20.149999999999999" customHeight="1" x14ac:dyDescent="0.75">
      <c r="A2" s="800" t="s">
        <v>3</v>
      </c>
      <c r="B2" s="780" t="s">
        <v>4</v>
      </c>
      <c r="C2" s="815"/>
      <c r="D2" s="789" t="s">
        <v>1267</v>
      </c>
      <c r="E2" s="789" t="s">
        <v>9</v>
      </c>
      <c r="F2" s="783" t="s">
        <v>1005</v>
      </c>
      <c r="G2" s="786" t="s">
        <v>5</v>
      </c>
      <c r="H2" s="787"/>
      <c r="I2" s="783" t="s">
        <v>6</v>
      </c>
      <c r="J2" s="589" t="s">
        <v>5</v>
      </c>
      <c r="K2" s="591" t="s">
        <v>6</v>
      </c>
      <c r="L2" s="800" t="s">
        <v>5</v>
      </c>
      <c r="M2" s="789" t="s">
        <v>6</v>
      </c>
      <c r="N2" s="789" t="s">
        <v>5</v>
      </c>
      <c r="O2" s="783" t="s">
        <v>6</v>
      </c>
      <c r="P2" s="800" t="s">
        <v>5</v>
      </c>
      <c r="Q2" s="789" t="s">
        <v>6</v>
      </c>
      <c r="R2" s="789" t="s">
        <v>5</v>
      </c>
      <c r="S2" s="783" t="s">
        <v>6</v>
      </c>
      <c r="T2" s="808"/>
      <c r="U2" s="809"/>
      <c r="V2" s="810"/>
      <c r="W2" s="585"/>
      <c r="X2" s="585"/>
      <c r="Y2" s="585"/>
      <c r="Z2" s="585"/>
      <c r="AA2" s="585"/>
      <c r="AB2" s="585"/>
      <c r="AC2" s="585"/>
      <c r="AE2" s="590" t="s">
        <v>3</v>
      </c>
      <c r="AF2" s="587"/>
      <c r="AG2" s="592"/>
      <c r="AH2" s="592"/>
      <c r="AI2" s="592"/>
      <c r="AJ2" s="787" t="s">
        <v>7</v>
      </c>
      <c r="AK2" s="787"/>
      <c r="AL2" s="590" t="s">
        <v>6</v>
      </c>
      <c r="AM2" s="590" t="s">
        <v>7</v>
      </c>
      <c r="AN2" s="590" t="s">
        <v>6</v>
      </c>
      <c r="AO2" s="588" t="s">
        <v>7</v>
      </c>
      <c r="AP2" s="588" t="s">
        <v>6</v>
      </c>
      <c r="AQ2" s="588" t="s">
        <v>7</v>
      </c>
      <c r="AR2" s="588" t="s">
        <v>6</v>
      </c>
      <c r="AS2" s="588" t="s">
        <v>7</v>
      </c>
      <c r="AT2" s="588" t="s">
        <v>6</v>
      </c>
      <c r="AU2" s="588" t="s">
        <v>7</v>
      </c>
      <c r="AV2" s="588" t="s">
        <v>6</v>
      </c>
      <c r="BE2" s="795" t="s">
        <v>8</v>
      </c>
      <c r="BF2" s="795"/>
      <c r="BG2" s="795"/>
    </row>
    <row r="3" spans="1:59" ht="20.149999999999999" customHeight="1" x14ac:dyDescent="0.75">
      <c r="A3" s="814"/>
      <c r="B3" s="816"/>
      <c r="C3" s="815"/>
      <c r="D3" s="817"/>
      <c r="E3" s="817"/>
      <c r="F3" s="784"/>
      <c r="G3" s="593" t="s">
        <v>10</v>
      </c>
      <c r="H3" s="580" t="s">
        <v>11</v>
      </c>
      <c r="I3" s="788"/>
      <c r="J3" s="796" t="s">
        <v>12</v>
      </c>
      <c r="K3" s="797"/>
      <c r="L3" s="801"/>
      <c r="M3" s="790"/>
      <c r="N3" s="790"/>
      <c r="O3" s="785"/>
      <c r="P3" s="801"/>
      <c r="Q3" s="790"/>
      <c r="R3" s="790"/>
      <c r="S3" s="785"/>
      <c r="T3" s="811"/>
      <c r="U3" s="812"/>
      <c r="V3" s="813"/>
      <c r="W3" s="581"/>
      <c r="X3" s="581"/>
      <c r="Y3" s="581"/>
      <c r="Z3" s="581"/>
      <c r="AA3" s="581"/>
      <c r="AB3" s="581"/>
      <c r="AC3" s="581"/>
      <c r="AE3" s="588"/>
      <c r="AF3" s="594"/>
      <c r="AG3" s="588"/>
      <c r="AH3" s="588"/>
      <c r="AI3" s="588"/>
      <c r="AJ3" s="595"/>
      <c r="AK3" s="580"/>
      <c r="AL3" s="595"/>
      <c r="AM3" s="780"/>
      <c r="AN3" s="782"/>
      <c r="AO3" s="780"/>
      <c r="AP3" s="781"/>
      <c r="AQ3" s="781"/>
      <c r="AR3" s="782"/>
      <c r="AS3" s="780"/>
      <c r="AT3" s="782"/>
      <c r="AU3" s="586"/>
      <c r="AV3" s="587"/>
      <c r="AW3" s="78"/>
      <c r="AX3" s="78"/>
      <c r="AY3" s="78"/>
      <c r="AZ3" s="78"/>
      <c r="BA3" s="78"/>
      <c r="BB3" s="78"/>
      <c r="BC3" s="78"/>
      <c r="BD3" s="78"/>
      <c r="BE3" s="579"/>
      <c r="BF3" s="583"/>
      <c r="BG3" s="579"/>
    </row>
    <row r="4" spans="1:59" ht="32.25" customHeight="1" x14ac:dyDescent="0.75">
      <c r="A4" s="814"/>
      <c r="B4" s="798" t="s">
        <v>1268</v>
      </c>
      <c r="C4" s="799"/>
      <c r="D4" s="817"/>
      <c r="E4" s="817"/>
      <c r="F4" s="785"/>
      <c r="G4" s="596" t="s">
        <v>1269</v>
      </c>
      <c r="H4" s="597" t="s">
        <v>1270</v>
      </c>
      <c r="I4" s="598" t="s">
        <v>1270</v>
      </c>
      <c r="J4" s="596" t="s">
        <v>559</v>
      </c>
      <c r="K4" s="598" t="s">
        <v>559</v>
      </c>
      <c r="L4" s="596" t="s">
        <v>1270</v>
      </c>
      <c r="M4" s="597" t="s">
        <v>1270</v>
      </c>
      <c r="N4" s="597" t="s">
        <v>559</v>
      </c>
      <c r="O4" s="598" t="s">
        <v>559</v>
      </c>
      <c r="P4" s="596" t="s">
        <v>1270</v>
      </c>
      <c r="Q4" s="597" t="s">
        <v>1270</v>
      </c>
      <c r="R4" s="597" t="s">
        <v>559</v>
      </c>
      <c r="S4" s="598" t="s">
        <v>559</v>
      </c>
      <c r="T4" s="596" t="s">
        <v>1270</v>
      </c>
      <c r="U4" s="597" t="s">
        <v>559</v>
      </c>
      <c r="V4" s="598" t="s">
        <v>559</v>
      </c>
      <c r="W4" s="581"/>
      <c r="X4" s="581"/>
      <c r="Y4" s="581"/>
      <c r="Z4" s="581"/>
      <c r="AA4" s="581"/>
      <c r="AB4" s="581"/>
      <c r="AC4" s="581"/>
      <c r="AE4" s="588"/>
      <c r="AF4" s="599"/>
      <c r="AG4" s="588"/>
      <c r="AH4" s="588"/>
      <c r="AI4" s="588"/>
      <c r="AJ4" s="597"/>
      <c r="AK4" s="597"/>
      <c r="AL4" s="597"/>
      <c r="AM4" s="597"/>
      <c r="AN4" s="597"/>
      <c r="AO4" s="597"/>
      <c r="AP4" s="597"/>
      <c r="AQ4" s="597"/>
      <c r="AR4" s="597"/>
      <c r="AS4" s="597"/>
      <c r="AT4" s="597"/>
      <c r="AU4" s="597"/>
      <c r="AV4" s="597"/>
      <c r="AW4" s="599"/>
      <c r="AX4" s="597"/>
      <c r="AY4" s="600"/>
      <c r="AZ4" s="600"/>
      <c r="BA4" s="600"/>
      <c r="BB4" s="600"/>
      <c r="BC4" s="600"/>
      <c r="BD4" s="600"/>
      <c r="BE4" s="597"/>
      <c r="BF4" s="597"/>
      <c r="BG4" s="597"/>
    </row>
    <row r="5" spans="1:59" x14ac:dyDescent="0.75">
      <c r="A5" s="801"/>
      <c r="B5" s="798"/>
      <c r="C5" s="799"/>
      <c r="D5" s="790"/>
      <c r="E5" s="790"/>
      <c r="F5" s="601">
        <v>1</v>
      </c>
      <c r="G5" s="602">
        <v>2</v>
      </c>
      <c r="H5" s="603">
        <v>3</v>
      </c>
      <c r="I5" s="601" t="s">
        <v>17</v>
      </c>
      <c r="J5" s="602" t="s">
        <v>18</v>
      </c>
      <c r="K5" s="601" t="s">
        <v>19</v>
      </c>
      <c r="L5" s="602">
        <v>7</v>
      </c>
      <c r="M5" s="603" t="s">
        <v>20</v>
      </c>
      <c r="N5" s="603">
        <v>9</v>
      </c>
      <c r="O5" s="601" t="s">
        <v>21</v>
      </c>
      <c r="P5" s="602">
        <v>11</v>
      </c>
      <c r="Q5" s="603" t="s">
        <v>22</v>
      </c>
      <c r="R5" s="603">
        <v>13</v>
      </c>
      <c r="S5" s="601" t="s">
        <v>23</v>
      </c>
      <c r="T5" s="602" t="s">
        <v>24</v>
      </c>
      <c r="U5" s="603" t="s">
        <v>25</v>
      </c>
      <c r="V5" s="601" t="s">
        <v>1072</v>
      </c>
      <c r="W5" s="563"/>
      <c r="X5" s="563"/>
      <c r="Y5" s="563"/>
      <c r="Z5" s="563"/>
      <c r="AA5" s="563"/>
      <c r="AB5" s="563"/>
      <c r="AC5" s="563"/>
      <c r="AE5" s="89"/>
      <c r="AF5" s="582"/>
      <c r="AG5" s="579"/>
      <c r="AH5" s="579"/>
      <c r="AI5" s="604"/>
      <c r="AJ5" s="604"/>
      <c r="AK5" s="604"/>
      <c r="AL5" s="604"/>
      <c r="AM5" s="604"/>
      <c r="AN5" s="604"/>
      <c r="AO5" s="604"/>
      <c r="AP5" s="604"/>
      <c r="AQ5" s="604"/>
      <c r="AR5" s="604"/>
      <c r="AS5" s="604"/>
      <c r="AT5" s="604"/>
      <c r="AU5" s="604"/>
      <c r="AV5" s="604"/>
      <c r="AW5" s="605"/>
      <c r="AX5" s="604"/>
      <c r="AY5" s="604"/>
      <c r="AZ5" s="604"/>
      <c r="BA5" s="604"/>
      <c r="BB5" s="604"/>
      <c r="BC5" s="604"/>
      <c r="BD5" s="606"/>
      <c r="BE5" s="604"/>
      <c r="BF5" s="604"/>
      <c r="BG5" s="604"/>
    </row>
    <row r="6" spans="1:59" ht="30" customHeight="1" x14ac:dyDescent="0.75">
      <c r="A6" s="607" t="s">
        <v>30</v>
      </c>
      <c r="B6" s="608" t="s">
        <v>31</v>
      </c>
      <c r="C6" s="609"/>
      <c r="D6" s="610"/>
      <c r="E6" s="611"/>
      <c r="F6" s="612"/>
      <c r="G6" s="613"/>
      <c r="H6" s="614"/>
      <c r="I6" s="615"/>
      <c r="J6" s="613"/>
      <c r="K6" s="616"/>
      <c r="L6" s="613"/>
      <c r="M6" s="614"/>
      <c r="N6" s="614"/>
      <c r="O6" s="616"/>
      <c r="P6" s="613"/>
      <c r="Q6" s="614"/>
      <c r="R6" s="614"/>
      <c r="S6" s="616"/>
      <c r="T6" s="613"/>
      <c r="U6" s="614"/>
      <c r="V6" s="616"/>
      <c r="W6" s="617"/>
      <c r="X6" s="618"/>
      <c r="Y6" s="608"/>
      <c r="Z6" s="619"/>
      <c r="AA6" s="610"/>
      <c r="AB6" s="611"/>
      <c r="AC6" s="610"/>
      <c r="AE6" s="618"/>
      <c r="AF6" s="608"/>
      <c r="AG6" s="610"/>
      <c r="AH6" s="611"/>
      <c r="AI6" s="610"/>
      <c r="AJ6" s="620"/>
      <c r="AK6" s="621"/>
      <c r="AL6" s="621"/>
      <c r="AM6" s="622"/>
      <c r="AN6" s="623"/>
      <c r="AO6" s="622"/>
      <c r="AP6" s="623"/>
      <c r="AQ6" s="623"/>
      <c r="AR6" s="623"/>
      <c r="AS6" s="620"/>
      <c r="AT6" s="621"/>
      <c r="AU6" s="623"/>
      <c r="AV6" s="623"/>
      <c r="BE6" s="620"/>
      <c r="BF6" s="623"/>
      <c r="BG6" s="623"/>
    </row>
    <row r="7" spans="1:59" ht="30" customHeight="1" x14ac:dyDescent="0.75">
      <c r="A7" s="624" t="s">
        <v>33</v>
      </c>
      <c r="B7" s="625"/>
      <c r="C7" s="626" t="s">
        <v>644</v>
      </c>
      <c r="D7" s="610"/>
      <c r="E7" s="611" t="s">
        <v>886</v>
      </c>
      <c r="F7" s="627" t="s">
        <v>35</v>
      </c>
      <c r="G7" s="628"/>
      <c r="H7" s="629"/>
      <c r="I7" s="630">
        <f>+F7*H7</f>
        <v>0</v>
      </c>
      <c r="J7" s="631"/>
      <c r="K7" s="630">
        <f>+F7*J7</f>
        <v>0</v>
      </c>
      <c r="L7" s="630"/>
      <c r="M7" s="630">
        <f>F7*L7</f>
        <v>0</v>
      </c>
      <c r="N7" s="630"/>
      <c r="O7" s="630">
        <f>F7*N7</f>
        <v>0</v>
      </c>
      <c r="P7" s="630"/>
      <c r="Q7" s="630">
        <f>F7*P7</f>
        <v>0</v>
      </c>
      <c r="R7" s="630"/>
      <c r="S7" s="630">
        <f t="shared" ref="S7:S15" si="0">F7*R7</f>
        <v>0</v>
      </c>
      <c r="T7" s="630">
        <f t="shared" ref="T7:T15" si="1">I7+Q7+M7</f>
        <v>0</v>
      </c>
      <c r="U7" s="630">
        <f t="shared" ref="U7:U15" si="2">+K7+O7+S7</f>
        <v>0</v>
      </c>
      <c r="V7" s="630">
        <f>T7*652.69+U7</f>
        <v>0</v>
      </c>
      <c r="W7" s="632"/>
      <c r="X7" s="610"/>
      <c r="Y7" s="415"/>
      <c r="Z7" s="633"/>
      <c r="AA7" s="610"/>
      <c r="AB7" s="611"/>
      <c r="AC7" s="634"/>
      <c r="AE7" s="610"/>
      <c r="AF7" s="633"/>
      <c r="AG7" s="610"/>
      <c r="AH7" s="611"/>
      <c r="AI7" s="634"/>
      <c r="AJ7" s="635"/>
      <c r="AK7" s="636"/>
      <c r="AL7" s="636"/>
      <c r="AM7" s="637"/>
      <c r="AN7" s="638"/>
      <c r="AO7" s="622"/>
      <c r="AP7" s="623"/>
      <c r="AQ7" s="623"/>
      <c r="AR7" s="623"/>
      <c r="AS7" s="635"/>
      <c r="AT7" s="636"/>
      <c r="AU7" s="638"/>
      <c r="AV7" s="638"/>
      <c r="BE7" s="635"/>
      <c r="BF7" s="638"/>
      <c r="BG7" s="638"/>
    </row>
    <row r="8" spans="1:59" ht="30" customHeight="1" x14ac:dyDescent="0.75">
      <c r="A8" s="624" t="s">
        <v>37</v>
      </c>
      <c r="B8" s="625"/>
      <c r="C8" s="626" t="s">
        <v>1271</v>
      </c>
      <c r="D8" s="610"/>
      <c r="E8" s="611" t="s">
        <v>886</v>
      </c>
      <c r="F8" s="627" t="s">
        <v>35</v>
      </c>
      <c r="G8" s="628"/>
      <c r="H8" s="629"/>
      <c r="I8" s="630">
        <f t="shared" ref="I8:I11" si="3">+F8*H8</f>
        <v>0</v>
      </c>
      <c r="J8" s="631"/>
      <c r="K8" s="630">
        <f t="shared" ref="K8:K11" si="4">+F8*J8</f>
        <v>0</v>
      </c>
      <c r="L8" s="630"/>
      <c r="M8" s="630">
        <f t="shared" ref="M8:M11" si="5">F8*L8</f>
        <v>0</v>
      </c>
      <c r="N8" s="630"/>
      <c r="O8" s="630">
        <f t="shared" ref="O8:O71" si="6">F8*N8</f>
        <v>0</v>
      </c>
      <c r="P8" s="630"/>
      <c r="Q8" s="630">
        <f t="shared" ref="Q8:Q71" si="7">F8*P8</f>
        <v>0</v>
      </c>
      <c r="R8" s="630"/>
      <c r="S8" s="630">
        <f t="shared" si="0"/>
        <v>0</v>
      </c>
      <c r="T8" s="630">
        <f t="shared" si="1"/>
        <v>0</v>
      </c>
      <c r="U8" s="630">
        <f t="shared" si="2"/>
        <v>0</v>
      </c>
      <c r="V8" s="630">
        <f t="shared" ref="V8:V71" si="8">T8*652.69+U8</f>
        <v>0</v>
      </c>
      <c r="W8" s="632"/>
      <c r="X8" s="610"/>
      <c r="Y8" s="415"/>
      <c r="Z8" s="633"/>
      <c r="AA8" s="610"/>
      <c r="AB8" s="611"/>
      <c r="AC8" s="634"/>
      <c r="AE8" s="610"/>
      <c r="AF8" s="633"/>
      <c r="AG8" s="610"/>
      <c r="AH8" s="611"/>
      <c r="AI8" s="634"/>
      <c r="AJ8" s="635"/>
      <c r="AK8" s="636"/>
      <c r="AL8" s="636"/>
      <c r="AM8" s="637"/>
      <c r="AN8" s="638"/>
      <c r="AO8" s="622"/>
      <c r="AP8" s="623"/>
      <c r="AQ8" s="623"/>
      <c r="AR8" s="623"/>
      <c r="AS8" s="635"/>
      <c r="AT8" s="636"/>
      <c r="AU8" s="638"/>
      <c r="AV8" s="638"/>
      <c r="BE8" s="635"/>
      <c r="BF8" s="638"/>
      <c r="BG8" s="638"/>
    </row>
    <row r="9" spans="1:59" ht="30" customHeight="1" x14ac:dyDescent="0.75">
      <c r="A9" s="624" t="s">
        <v>40</v>
      </c>
      <c r="B9" s="625"/>
      <c r="C9" s="626" t="s">
        <v>41</v>
      </c>
      <c r="D9" s="610"/>
      <c r="E9" s="611" t="s">
        <v>886</v>
      </c>
      <c r="F9" s="627" t="s">
        <v>35</v>
      </c>
      <c r="G9" s="628"/>
      <c r="H9" s="629"/>
      <c r="I9" s="630">
        <f t="shared" si="3"/>
        <v>0</v>
      </c>
      <c r="J9" s="631"/>
      <c r="K9" s="630">
        <f t="shared" si="4"/>
        <v>0</v>
      </c>
      <c r="L9" s="630"/>
      <c r="M9" s="630">
        <f t="shared" si="5"/>
        <v>0</v>
      </c>
      <c r="N9" s="630"/>
      <c r="O9" s="630">
        <f t="shared" si="6"/>
        <v>0</v>
      </c>
      <c r="P9" s="630"/>
      <c r="Q9" s="630">
        <f t="shared" si="7"/>
        <v>0</v>
      </c>
      <c r="R9" s="630"/>
      <c r="S9" s="630">
        <f t="shared" si="0"/>
        <v>0</v>
      </c>
      <c r="T9" s="630">
        <f t="shared" si="1"/>
        <v>0</v>
      </c>
      <c r="U9" s="630">
        <f t="shared" si="2"/>
        <v>0</v>
      </c>
      <c r="V9" s="630">
        <f t="shared" si="8"/>
        <v>0</v>
      </c>
      <c r="W9" s="632"/>
      <c r="X9" s="610"/>
      <c r="Y9" s="415"/>
      <c r="Z9" s="633"/>
      <c r="AA9" s="610"/>
      <c r="AB9" s="611"/>
      <c r="AC9" s="634"/>
      <c r="AE9" s="610"/>
      <c r="AF9" s="633"/>
      <c r="AG9" s="610"/>
      <c r="AH9" s="611"/>
      <c r="AI9" s="634"/>
      <c r="AJ9" s="635"/>
      <c r="AK9" s="636"/>
      <c r="AL9" s="636"/>
      <c r="AM9" s="637"/>
      <c r="AN9" s="638"/>
      <c r="AO9" s="622"/>
      <c r="AP9" s="623"/>
      <c r="AQ9" s="623"/>
      <c r="AR9" s="623"/>
      <c r="AS9" s="635"/>
      <c r="AT9" s="636"/>
      <c r="AU9" s="638"/>
      <c r="AV9" s="638"/>
      <c r="BE9" s="635"/>
      <c r="BF9" s="638"/>
      <c r="BG9" s="638"/>
    </row>
    <row r="10" spans="1:59" ht="30" customHeight="1" x14ac:dyDescent="0.75">
      <c r="A10" s="624" t="s">
        <v>43</v>
      </c>
      <c r="B10" s="625"/>
      <c r="C10" s="626" t="s">
        <v>44</v>
      </c>
      <c r="D10" s="610"/>
      <c r="E10" s="611" t="s">
        <v>886</v>
      </c>
      <c r="F10" s="627" t="s">
        <v>35</v>
      </c>
      <c r="G10" s="628"/>
      <c r="H10" s="629"/>
      <c r="I10" s="630">
        <f t="shared" si="3"/>
        <v>0</v>
      </c>
      <c r="J10" s="631"/>
      <c r="K10" s="630">
        <f t="shared" si="4"/>
        <v>0</v>
      </c>
      <c r="L10" s="630"/>
      <c r="M10" s="630">
        <f t="shared" si="5"/>
        <v>0</v>
      </c>
      <c r="N10" s="630"/>
      <c r="O10" s="630">
        <f t="shared" si="6"/>
        <v>0</v>
      </c>
      <c r="P10" s="630"/>
      <c r="Q10" s="630">
        <f t="shared" si="7"/>
        <v>0</v>
      </c>
      <c r="R10" s="630"/>
      <c r="S10" s="630">
        <f t="shared" si="0"/>
        <v>0</v>
      </c>
      <c r="T10" s="630">
        <f t="shared" si="1"/>
        <v>0</v>
      </c>
      <c r="U10" s="630">
        <f t="shared" si="2"/>
        <v>0</v>
      </c>
      <c r="V10" s="630">
        <f t="shared" si="8"/>
        <v>0</v>
      </c>
      <c r="W10" s="632"/>
      <c r="X10" s="610"/>
      <c r="Y10" s="415"/>
      <c r="Z10" s="633"/>
      <c r="AA10" s="610"/>
      <c r="AB10" s="611"/>
      <c r="AC10" s="634"/>
      <c r="AE10" s="610"/>
      <c r="AF10" s="633"/>
      <c r="AG10" s="610"/>
      <c r="AH10" s="611"/>
      <c r="AI10" s="634"/>
      <c r="AJ10" s="635"/>
      <c r="AK10" s="636"/>
      <c r="AL10" s="636"/>
      <c r="AM10" s="637"/>
      <c r="AN10" s="638"/>
      <c r="AO10" s="622"/>
      <c r="AP10" s="623"/>
      <c r="AQ10" s="623"/>
      <c r="AR10" s="623"/>
      <c r="AS10" s="635"/>
      <c r="AT10" s="636"/>
      <c r="AU10" s="638"/>
      <c r="AV10" s="638"/>
      <c r="BE10" s="635"/>
      <c r="BF10" s="638"/>
      <c r="BG10" s="638"/>
    </row>
    <row r="11" spans="1:59" ht="30" customHeight="1" x14ac:dyDescent="0.75">
      <c r="A11" s="624" t="s">
        <v>46</v>
      </c>
      <c r="B11" s="625"/>
      <c r="C11" s="626" t="s">
        <v>47</v>
      </c>
      <c r="D11" s="610"/>
      <c r="E11" s="611" t="s">
        <v>886</v>
      </c>
      <c r="F11" s="627" t="s">
        <v>35</v>
      </c>
      <c r="G11" s="628"/>
      <c r="H11" s="629"/>
      <c r="I11" s="630">
        <f t="shared" si="3"/>
        <v>0</v>
      </c>
      <c r="J11" s="631"/>
      <c r="K11" s="630">
        <f t="shared" si="4"/>
        <v>0</v>
      </c>
      <c r="L11" s="630"/>
      <c r="M11" s="630">
        <f t="shared" si="5"/>
        <v>0</v>
      </c>
      <c r="N11" s="630"/>
      <c r="O11" s="630">
        <f t="shared" si="6"/>
        <v>0</v>
      </c>
      <c r="P11" s="630"/>
      <c r="Q11" s="630">
        <f t="shared" si="7"/>
        <v>0</v>
      </c>
      <c r="R11" s="630"/>
      <c r="S11" s="630">
        <f t="shared" si="0"/>
        <v>0</v>
      </c>
      <c r="T11" s="630">
        <f t="shared" si="1"/>
        <v>0</v>
      </c>
      <c r="U11" s="630">
        <f t="shared" si="2"/>
        <v>0</v>
      </c>
      <c r="V11" s="630">
        <f t="shared" si="8"/>
        <v>0</v>
      </c>
      <c r="W11" s="632"/>
      <c r="X11" s="610"/>
      <c r="Y11" s="415"/>
      <c r="Z11" s="633"/>
      <c r="AA11" s="610"/>
      <c r="AB11" s="611"/>
      <c r="AC11" s="634"/>
      <c r="AE11" s="610"/>
      <c r="AF11" s="633"/>
      <c r="AG11" s="610"/>
      <c r="AH11" s="611"/>
      <c r="AI11" s="634"/>
      <c r="AJ11" s="635"/>
      <c r="AK11" s="636"/>
      <c r="AL11" s="636"/>
      <c r="AM11" s="637"/>
      <c r="AN11" s="638"/>
      <c r="AO11" s="622"/>
      <c r="AP11" s="623"/>
      <c r="AQ11" s="623"/>
      <c r="AR11" s="623"/>
      <c r="AS11" s="635"/>
      <c r="AT11" s="636"/>
      <c r="AU11" s="638"/>
      <c r="AV11" s="638"/>
      <c r="BE11" s="635"/>
      <c r="BF11" s="638"/>
      <c r="BG11" s="638"/>
    </row>
    <row r="12" spans="1:59" ht="30" customHeight="1" x14ac:dyDescent="0.75">
      <c r="A12" s="607" t="s">
        <v>35</v>
      </c>
      <c r="B12" s="608" t="s">
        <v>49</v>
      </c>
      <c r="C12" s="609"/>
      <c r="D12" s="610"/>
      <c r="E12" s="611"/>
      <c r="F12" s="612"/>
      <c r="G12" s="613"/>
      <c r="H12" s="614"/>
      <c r="I12" s="616"/>
      <c r="J12" s="613"/>
      <c r="K12" s="616"/>
      <c r="L12" s="613"/>
      <c r="M12" s="614"/>
      <c r="N12" s="614"/>
      <c r="O12" s="630">
        <f t="shared" si="6"/>
        <v>0</v>
      </c>
      <c r="P12" s="613"/>
      <c r="Q12" s="630">
        <f t="shared" si="7"/>
        <v>0</v>
      </c>
      <c r="R12" s="614"/>
      <c r="S12" s="630">
        <f t="shared" si="0"/>
        <v>0</v>
      </c>
      <c r="T12" s="630">
        <f t="shared" si="1"/>
        <v>0</v>
      </c>
      <c r="U12" s="630">
        <f t="shared" si="2"/>
        <v>0</v>
      </c>
      <c r="V12" s="630">
        <f t="shared" si="8"/>
        <v>0</v>
      </c>
      <c r="W12" s="632"/>
      <c r="X12" s="618"/>
      <c r="Y12" s="608"/>
      <c r="Z12" s="619"/>
      <c r="AA12" s="610"/>
      <c r="AB12" s="611"/>
      <c r="AC12" s="610"/>
      <c r="AE12" s="618"/>
      <c r="AF12" s="608"/>
      <c r="AG12" s="610"/>
      <c r="AH12" s="611"/>
      <c r="AI12" s="610"/>
      <c r="AJ12" s="620"/>
      <c r="AK12" s="621"/>
      <c r="AL12" s="621"/>
      <c r="AM12" s="622"/>
      <c r="AN12" s="623"/>
      <c r="AO12" s="622"/>
      <c r="AP12" s="623"/>
      <c r="AQ12" s="623"/>
      <c r="AR12" s="623"/>
      <c r="AS12" s="620"/>
      <c r="AT12" s="621"/>
      <c r="AU12" s="623"/>
      <c r="AV12" s="623"/>
      <c r="BE12" s="635"/>
      <c r="BF12" s="638"/>
      <c r="BG12" s="638"/>
    </row>
    <row r="13" spans="1:59" ht="30" customHeight="1" x14ac:dyDescent="0.75">
      <c r="A13" s="624" t="s">
        <v>51</v>
      </c>
      <c r="B13" s="625"/>
      <c r="C13" s="626" t="s">
        <v>52</v>
      </c>
      <c r="D13" s="610"/>
      <c r="E13" s="611" t="s">
        <v>886</v>
      </c>
      <c r="F13" s="627">
        <v>1</v>
      </c>
      <c r="G13" s="628"/>
      <c r="H13" s="629"/>
      <c r="I13" s="630">
        <f>F13*H13</f>
        <v>0</v>
      </c>
      <c r="J13" s="631"/>
      <c r="K13" s="630">
        <f t="shared" ref="K13:K15" si="9">+F13*J13</f>
        <v>0</v>
      </c>
      <c r="L13" s="630"/>
      <c r="M13" s="630">
        <f t="shared" ref="M13:M15" si="10">F13*L13</f>
        <v>0</v>
      </c>
      <c r="N13" s="630"/>
      <c r="O13" s="630">
        <f t="shared" si="6"/>
        <v>0</v>
      </c>
      <c r="P13" s="630"/>
      <c r="Q13" s="630">
        <f t="shared" si="7"/>
        <v>0</v>
      </c>
      <c r="R13" s="630"/>
      <c r="S13" s="630">
        <f t="shared" si="0"/>
        <v>0</v>
      </c>
      <c r="T13" s="630">
        <f t="shared" si="1"/>
        <v>0</v>
      </c>
      <c r="U13" s="630">
        <f t="shared" si="2"/>
        <v>0</v>
      </c>
      <c r="V13" s="630">
        <f t="shared" si="8"/>
        <v>0</v>
      </c>
      <c r="W13" s="632"/>
      <c r="X13" s="610"/>
      <c r="Y13" s="415"/>
      <c r="Z13" s="633"/>
      <c r="AA13" s="610"/>
      <c r="AB13" s="611"/>
      <c r="AC13" s="634"/>
      <c r="AE13" s="610"/>
      <c r="AF13" s="633"/>
      <c r="AG13" s="610"/>
      <c r="AH13" s="611"/>
      <c r="AI13" s="634"/>
      <c r="AJ13" s="635"/>
      <c r="AK13" s="636"/>
      <c r="AL13" s="636"/>
      <c r="AM13" s="637"/>
      <c r="AN13" s="638"/>
      <c r="AO13" s="622"/>
      <c r="AP13" s="623"/>
      <c r="AQ13" s="623"/>
      <c r="AR13" s="623"/>
      <c r="AS13" s="635"/>
      <c r="AT13" s="636"/>
      <c r="AU13" s="638"/>
      <c r="AV13" s="638"/>
      <c r="BE13" s="635"/>
      <c r="BF13" s="638"/>
      <c r="BG13" s="638"/>
    </row>
    <row r="14" spans="1:59" ht="30" customHeight="1" x14ac:dyDescent="0.75">
      <c r="A14" s="624" t="s">
        <v>54</v>
      </c>
      <c r="B14" s="625"/>
      <c r="C14" s="626" t="s">
        <v>49</v>
      </c>
      <c r="D14" s="610"/>
      <c r="E14" s="611" t="s">
        <v>886</v>
      </c>
      <c r="F14" s="627">
        <v>1</v>
      </c>
      <c r="G14" s="628"/>
      <c r="H14" s="629"/>
      <c r="I14" s="630">
        <f t="shared" ref="I14:I15" si="11">F14*H14</f>
        <v>0</v>
      </c>
      <c r="J14" s="631"/>
      <c r="K14" s="630">
        <f t="shared" si="9"/>
        <v>0</v>
      </c>
      <c r="L14" s="630"/>
      <c r="M14" s="630">
        <f t="shared" si="10"/>
        <v>0</v>
      </c>
      <c r="N14" s="630"/>
      <c r="O14" s="630">
        <f t="shared" si="6"/>
        <v>0</v>
      </c>
      <c r="P14" s="630"/>
      <c r="Q14" s="630">
        <f t="shared" si="7"/>
        <v>0</v>
      </c>
      <c r="R14" s="630"/>
      <c r="S14" s="630">
        <f t="shared" si="0"/>
        <v>0</v>
      </c>
      <c r="T14" s="630">
        <f t="shared" si="1"/>
        <v>0</v>
      </c>
      <c r="U14" s="630">
        <f t="shared" si="2"/>
        <v>0</v>
      </c>
      <c r="V14" s="630">
        <f t="shared" si="8"/>
        <v>0</v>
      </c>
      <c r="W14" s="632"/>
      <c r="X14" s="610"/>
      <c r="Y14" s="415"/>
      <c r="Z14" s="633"/>
      <c r="AA14" s="610"/>
      <c r="AB14" s="611"/>
      <c r="AC14" s="634"/>
      <c r="AE14" s="610"/>
      <c r="AF14" s="633"/>
      <c r="AG14" s="610"/>
      <c r="AH14" s="611"/>
      <c r="AI14" s="634"/>
      <c r="AJ14" s="635"/>
      <c r="AK14" s="636"/>
      <c r="AL14" s="636"/>
      <c r="AM14" s="637"/>
      <c r="AN14" s="638"/>
      <c r="AO14" s="622"/>
      <c r="AP14" s="623"/>
      <c r="AQ14" s="623"/>
      <c r="AR14" s="623"/>
      <c r="AS14" s="635"/>
      <c r="AT14" s="636"/>
      <c r="AU14" s="638"/>
      <c r="AV14" s="638"/>
      <c r="BE14" s="635"/>
      <c r="BF14" s="638"/>
      <c r="BG14" s="638"/>
    </row>
    <row r="15" spans="1:59" ht="30" customHeight="1" x14ac:dyDescent="0.75">
      <c r="A15" s="624" t="s">
        <v>469</v>
      </c>
      <c r="B15" s="625"/>
      <c r="C15" s="626" t="s">
        <v>470</v>
      </c>
      <c r="D15" s="610"/>
      <c r="E15" s="611" t="s">
        <v>886</v>
      </c>
      <c r="F15" s="627">
        <v>1</v>
      </c>
      <c r="G15" s="628"/>
      <c r="H15" s="629"/>
      <c r="I15" s="630">
        <f t="shared" si="11"/>
        <v>0</v>
      </c>
      <c r="J15" s="631"/>
      <c r="K15" s="630">
        <f t="shared" si="9"/>
        <v>0</v>
      </c>
      <c r="L15" s="630"/>
      <c r="M15" s="630">
        <f t="shared" si="10"/>
        <v>0</v>
      </c>
      <c r="N15" s="630"/>
      <c r="O15" s="630">
        <f t="shared" si="6"/>
        <v>0</v>
      </c>
      <c r="P15" s="630"/>
      <c r="Q15" s="630">
        <f t="shared" si="7"/>
        <v>0</v>
      </c>
      <c r="R15" s="630"/>
      <c r="S15" s="630">
        <f t="shared" si="0"/>
        <v>0</v>
      </c>
      <c r="T15" s="630">
        <f t="shared" si="1"/>
        <v>0</v>
      </c>
      <c r="U15" s="630">
        <f t="shared" si="2"/>
        <v>0</v>
      </c>
      <c r="V15" s="630">
        <f t="shared" si="8"/>
        <v>0</v>
      </c>
      <c r="W15" s="632"/>
      <c r="X15" s="610"/>
      <c r="Y15" s="415"/>
      <c r="Z15" s="633"/>
      <c r="AA15" s="610"/>
      <c r="AB15" s="611"/>
      <c r="AC15" s="634"/>
      <c r="AE15" s="610"/>
      <c r="AF15" s="633"/>
      <c r="AG15" s="610"/>
      <c r="AH15" s="611"/>
      <c r="AI15" s="634"/>
      <c r="AJ15" s="635"/>
      <c r="AK15" s="636"/>
      <c r="AL15" s="636"/>
      <c r="AM15" s="637"/>
      <c r="AN15" s="638"/>
      <c r="AO15" s="622"/>
      <c r="AP15" s="623"/>
      <c r="AQ15" s="623"/>
      <c r="AR15" s="623"/>
      <c r="AS15" s="635"/>
      <c r="AT15" s="636"/>
      <c r="AU15" s="638"/>
      <c r="AV15" s="638"/>
      <c r="BE15" s="635"/>
      <c r="BF15" s="638"/>
      <c r="BG15" s="638"/>
    </row>
    <row r="16" spans="1:59" s="646" customFormat="1" ht="30" customHeight="1" x14ac:dyDescent="0.75">
      <c r="A16" s="607" t="s">
        <v>55</v>
      </c>
      <c r="B16" s="608" t="s">
        <v>56</v>
      </c>
      <c r="C16" s="619"/>
      <c r="D16" s="610"/>
      <c r="E16" s="610"/>
      <c r="F16" s="612"/>
      <c r="G16" s="639"/>
      <c r="H16" s="640"/>
      <c r="I16" s="641"/>
      <c r="J16" s="639"/>
      <c r="K16" s="641"/>
      <c r="L16" s="639"/>
      <c r="M16" s="640"/>
      <c r="N16" s="640"/>
      <c r="O16" s="642"/>
      <c r="P16" s="639"/>
      <c r="Q16" s="642"/>
      <c r="R16" s="640"/>
      <c r="S16" s="642"/>
      <c r="T16" s="642"/>
      <c r="U16" s="642"/>
      <c r="V16" s="642"/>
      <c r="W16" s="643"/>
      <c r="X16" s="618"/>
      <c r="Y16" s="644"/>
      <c r="Z16" s="645"/>
      <c r="AA16" s="610"/>
      <c r="AB16" s="610"/>
      <c r="AC16" s="610"/>
      <c r="AE16" s="618"/>
      <c r="AF16" s="644"/>
      <c r="AG16" s="610"/>
      <c r="AH16" s="610"/>
      <c r="AI16" s="610"/>
      <c r="AJ16" s="647"/>
      <c r="AK16" s="640"/>
      <c r="AL16" s="640"/>
      <c r="AM16" s="647"/>
      <c r="AN16" s="640"/>
      <c r="AO16" s="647"/>
      <c r="AP16" s="640"/>
      <c r="AQ16" s="640"/>
      <c r="AR16" s="640"/>
      <c r="AS16" s="647"/>
      <c r="AT16" s="640"/>
      <c r="AU16" s="640"/>
      <c r="AV16" s="640"/>
      <c r="BE16" s="648"/>
      <c r="BF16" s="649"/>
      <c r="BG16" s="649"/>
    </row>
    <row r="17" spans="1:59" ht="30" customHeight="1" x14ac:dyDescent="0.75">
      <c r="A17" s="650" t="s">
        <v>58</v>
      </c>
      <c r="C17" s="609" t="s">
        <v>59</v>
      </c>
      <c r="D17" s="610"/>
      <c r="E17" s="610"/>
      <c r="F17" s="627"/>
      <c r="G17" s="613"/>
      <c r="H17" s="614"/>
      <c r="I17" s="616"/>
      <c r="J17" s="613"/>
      <c r="K17" s="616"/>
      <c r="L17" s="613"/>
      <c r="M17" s="614"/>
      <c r="N17" s="614"/>
      <c r="O17" s="630"/>
      <c r="P17" s="613"/>
      <c r="Q17" s="630"/>
      <c r="R17" s="614"/>
      <c r="S17" s="630"/>
      <c r="T17" s="630"/>
      <c r="U17" s="630"/>
      <c r="V17" s="630"/>
      <c r="W17" s="632"/>
      <c r="X17" s="651"/>
      <c r="Z17" s="645"/>
      <c r="AA17" s="610"/>
      <c r="AB17" s="610"/>
      <c r="AC17" s="634"/>
      <c r="AE17" s="651"/>
      <c r="AF17" s="645"/>
      <c r="AG17" s="610"/>
      <c r="AH17" s="610"/>
      <c r="AI17" s="634"/>
      <c r="AJ17" s="620"/>
      <c r="AK17" s="621"/>
      <c r="AL17" s="621"/>
      <c r="AM17" s="622"/>
      <c r="AN17" s="623"/>
      <c r="AO17" s="622"/>
      <c r="AP17" s="623"/>
      <c r="AQ17" s="623"/>
      <c r="AR17" s="623"/>
      <c r="AS17" s="620"/>
      <c r="AT17" s="621"/>
      <c r="AU17" s="623"/>
      <c r="AV17" s="623"/>
      <c r="BE17" s="635"/>
      <c r="BF17" s="638"/>
      <c r="BG17" s="638"/>
    </row>
    <row r="18" spans="1:59" ht="47.25" x14ac:dyDescent="0.75">
      <c r="A18" s="624" t="s">
        <v>61</v>
      </c>
      <c r="B18" s="625"/>
      <c r="C18" s="626" t="s">
        <v>645</v>
      </c>
      <c r="D18" s="610"/>
      <c r="E18" s="611" t="s">
        <v>886</v>
      </c>
      <c r="F18" s="627">
        <v>1</v>
      </c>
      <c r="G18" s="628"/>
      <c r="H18" s="629"/>
      <c r="I18" s="630">
        <f>F18*H18</f>
        <v>0</v>
      </c>
      <c r="J18" s="631"/>
      <c r="K18" s="630">
        <f t="shared" ref="K18:K28" si="12">+F18*J18</f>
        <v>0</v>
      </c>
      <c r="L18" s="630"/>
      <c r="M18" s="630">
        <f t="shared" ref="M18:M28" si="13">F18*L18</f>
        <v>0</v>
      </c>
      <c r="N18" s="630"/>
      <c r="O18" s="630">
        <f t="shared" si="6"/>
        <v>0</v>
      </c>
      <c r="P18" s="630"/>
      <c r="Q18" s="630">
        <f t="shared" si="7"/>
        <v>0</v>
      </c>
      <c r="R18" s="630"/>
      <c r="S18" s="630">
        <f t="shared" ref="S18:S28" si="14">F18*R18</f>
        <v>0</v>
      </c>
      <c r="T18" s="630">
        <f t="shared" ref="T18:T28" si="15">I18+Q18+M18</f>
        <v>0</v>
      </c>
      <c r="U18" s="630">
        <f t="shared" ref="U18:U28" si="16">+K18+O18+S18</f>
        <v>0</v>
      </c>
      <c r="V18" s="630">
        <f t="shared" si="8"/>
        <v>0</v>
      </c>
      <c r="W18" s="632"/>
      <c r="X18" s="610"/>
      <c r="Y18" s="415"/>
      <c r="Z18" s="633"/>
      <c r="AA18" s="610"/>
      <c r="AB18" s="611"/>
      <c r="AC18" s="634"/>
      <c r="AE18" s="610"/>
      <c r="AF18" s="633"/>
      <c r="AG18" s="610"/>
      <c r="AH18" s="611"/>
      <c r="AI18" s="634"/>
      <c r="AJ18" s="635"/>
      <c r="AK18" s="636"/>
      <c r="AL18" s="636"/>
      <c r="AM18" s="637"/>
      <c r="AN18" s="638"/>
      <c r="AO18" s="622"/>
      <c r="AP18" s="623"/>
      <c r="AQ18" s="623"/>
      <c r="AR18" s="623"/>
      <c r="AS18" s="635"/>
      <c r="AT18" s="636"/>
      <c r="AU18" s="638"/>
      <c r="AV18" s="638"/>
      <c r="BE18" s="635"/>
      <c r="BF18" s="638"/>
      <c r="BG18" s="638"/>
    </row>
    <row r="19" spans="1:59" ht="30" customHeight="1" x14ac:dyDescent="0.75">
      <c r="A19" s="624" t="s">
        <v>62</v>
      </c>
      <c r="B19" s="625"/>
      <c r="C19" s="626" t="s">
        <v>63</v>
      </c>
      <c r="D19" s="610"/>
      <c r="E19" s="611" t="s">
        <v>886</v>
      </c>
      <c r="F19" s="627">
        <v>1</v>
      </c>
      <c r="G19" s="628"/>
      <c r="H19" s="629"/>
      <c r="I19" s="630">
        <f t="shared" ref="I19:I28" si="17">F19*H19</f>
        <v>0</v>
      </c>
      <c r="J19" s="631"/>
      <c r="K19" s="630">
        <f t="shared" si="12"/>
        <v>0</v>
      </c>
      <c r="L19" s="630"/>
      <c r="M19" s="630">
        <f t="shared" si="13"/>
        <v>0</v>
      </c>
      <c r="N19" s="630"/>
      <c r="O19" s="630">
        <f t="shared" si="6"/>
        <v>0</v>
      </c>
      <c r="P19" s="630"/>
      <c r="Q19" s="630">
        <f t="shared" si="7"/>
        <v>0</v>
      </c>
      <c r="R19" s="630"/>
      <c r="S19" s="630">
        <f t="shared" si="14"/>
        <v>0</v>
      </c>
      <c r="T19" s="630">
        <f t="shared" si="15"/>
        <v>0</v>
      </c>
      <c r="U19" s="630">
        <f t="shared" si="16"/>
        <v>0</v>
      </c>
      <c r="V19" s="630">
        <f t="shared" si="8"/>
        <v>0</v>
      </c>
      <c r="W19" s="632"/>
      <c r="X19" s="610"/>
      <c r="Y19" s="415"/>
      <c r="Z19" s="633"/>
      <c r="AA19" s="610"/>
      <c r="AB19" s="611"/>
      <c r="AC19" s="634"/>
      <c r="AE19" s="610"/>
      <c r="AF19" s="633"/>
      <c r="AG19" s="610"/>
      <c r="AH19" s="611"/>
      <c r="AI19" s="634"/>
      <c r="AJ19" s="635"/>
      <c r="AK19" s="636"/>
      <c r="AL19" s="636"/>
      <c r="AM19" s="637"/>
      <c r="AN19" s="638"/>
      <c r="AO19" s="622"/>
      <c r="AP19" s="623"/>
      <c r="AQ19" s="623"/>
      <c r="AR19" s="623"/>
      <c r="AS19" s="635"/>
      <c r="AT19" s="636"/>
      <c r="AU19" s="638"/>
      <c r="AV19" s="638"/>
      <c r="BE19" s="635"/>
      <c r="BF19" s="638"/>
      <c r="BG19" s="638"/>
    </row>
    <row r="20" spans="1:59" ht="30" customHeight="1" x14ac:dyDescent="0.75">
      <c r="A20" s="624" t="s">
        <v>65</v>
      </c>
      <c r="B20" s="625"/>
      <c r="C20" s="626" t="s">
        <v>1272</v>
      </c>
      <c r="D20" s="610"/>
      <c r="E20" s="611" t="s">
        <v>886</v>
      </c>
      <c r="F20" s="627">
        <v>1</v>
      </c>
      <c r="G20" s="628"/>
      <c r="H20" s="629"/>
      <c r="I20" s="630">
        <f t="shared" si="17"/>
        <v>0</v>
      </c>
      <c r="J20" s="631"/>
      <c r="K20" s="630">
        <f t="shared" si="12"/>
        <v>0</v>
      </c>
      <c r="L20" s="630"/>
      <c r="M20" s="630">
        <f t="shared" si="13"/>
        <v>0</v>
      </c>
      <c r="N20" s="630"/>
      <c r="O20" s="630">
        <f t="shared" si="6"/>
        <v>0</v>
      </c>
      <c r="P20" s="630"/>
      <c r="Q20" s="630">
        <f t="shared" si="7"/>
        <v>0</v>
      </c>
      <c r="R20" s="630"/>
      <c r="S20" s="630">
        <f t="shared" si="14"/>
        <v>0</v>
      </c>
      <c r="T20" s="630">
        <f t="shared" si="15"/>
        <v>0</v>
      </c>
      <c r="U20" s="630">
        <f t="shared" si="16"/>
        <v>0</v>
      </c>
      <c r="V20" s="630">
        <f t="shared" si="8"/>
        <v>0</v>
      </c>
      <c r="W20" s="632"/>
      <c r="X20" s="610"/>
      <c r="Y20" s="415"/>
      <c r="Z20" s="633"/>
      <c r="AA20" s="610"/>
      <c r="AB20" s="611"/>
      <c r="AC20" s="634"/>
      <c r="AE20" s="610"/>
      <c r="AF20" s="633"/>
      <c r="AG20" s="610"/>
      <c r="AH20" s="611"/>
      <c r="AI20" s="634"/>
      <c r="AJ20" s="635"/>
      <c r="AK20" s="636"/>
      <c r="AL20" s="636"/>
      <c r="AM20" s="637"/>
      <c r="AN20" s="638"/>
      <c r="AO20" s="622"/>
      <c r="AP20" s="623"/>
      <c r="AQ20" s="623"/>
      <c r="AR20" s="623"/>
      <c r="AS20" s="635"/>
      <c r="AT20" s="636"/>
      <c r="AU20" s="638"/>
      <c r="AV20" s="638"/>
      <c r="BE20" s="635"/>
      <c r="BF20" s="638"/>
      <c r="BG20" s="638"/>
    </row>
    <row r="21" spans="1:59" ht="30" customHeight="1" x14ac:dyDescent="0.75">
      <c r="A21" s="624" t="s">
        <v>68</v>
      </c>
      <c r="B21" s="625"/>
      <c r="C21" s="626" t="s">
        <v>1273</v>
      </c>
      <c r="D21" s="610"/>
      <c r="E21" s="611" t="s">
        <v>886</v>
      </c>
      <c r="F21" s="627">
        <v>1</v>
      </c>
      <c r="G21" s="628"/>
      <c r="H21" s="629"/>
      <c r="I21" s="630">
        <f t="shared" si="17"/>
        <v>0</v>
      </c>
      <c r="J21" s="631"/>
      <c r="K21" s="630">
        <f t="shared" si="12"/>
        <v>0</v>
      </c>
      <c r="L21" s="630"/>
      <c r="M21" s="630">
        <f t="shared" si="13"/>
        <v>0</v>
      </c>
      <c r="N21" s="630"/>
      <c r="O21" s="630">
        <f t="shared" si="6"/>
        <v>0</v>
      </c>
      <c r="P21" s="630"/>
      <c r="Q21" s="630">
        <f t="shared" si="7"/>
        <v>0</v>
      </c>
      <c r="R21" s="630"/>
      <c r="S21" s="630">
        <f t="shared" si="14"/>
        <v>0</v>
      </c>
      <c r="T21" s="630">
        <f t="shared" si="15"/>
        <v>0</v>
      </c>
      <c r="U21" s="630">
        <f t="shared" si="16"/>
        <v>0</v>
      </c>
      <c r="V21" s="630">
        <f t="shared" si="8"/>
        <v>0</v>
      </c>
      <c r="W21" s="632"/>
      <c r="X21" s="610"/>
      <c r="Y21" s="415"/>
      <c r="Z21" s="633"/>
      <c r="AA21" s="610"/>
      <c r="AB21" s="611"/>
      <c r="AC21" s="634"/>
      <c r="AE21" s="610"/>
      <c r="AF21" s="633"/>
      <c r="AG21" s="610"/>
      <c r="AH21" s="611"/>
      <c r="AI21" s="634"/>
      <c r="AJ21" s="635"/>
      <c r="AK21" s="636"/>
      <c r="AL21" s="636"/>
      <c r="AM21" s="637"/>
      <c r="AN21" s="638"/>
      <c r="AO21" s="622"/>
      <c r="AP21" s="623"/>
      <c r="AQ21" s="623"/>
      <c r="AR21" s="623"/>
      <c r="AS21" s="635"/>
      <c r="AT21" s="636"/>
      <c r="AU21" s="638"/>
      <c r="AV21" s="638"/>
      <c r="BE21" s="635"/>
      <c r="BF21" s="638"/>
      <c r="BG21" s="638"/>
    </row>
    <row r="22" spans="1:59" ht="30" customHeight="1" x14ac:dyDescent="0.75">
      <c r="A22" s="624" t="s">
        <v>71</v>
      </c>
      <c r="B22" s="625"/>
      <c r="C22" s="626" t="s">
        <v>72</v>
      </c>
      <c r="D22" s="610"/>
      <c r="E22" s="611" t="s">
        <v>886</v>
      </c>
      <c r="F22" s="627">
        <v>1</v>
      </c>
      <c r="G22" s="628"/>
      <c r="H22" s="629"/>
      <c r="I22" s="630">
        <f t="shared" si="17"/>
        <v>0</v>
      </c>
      <c r="J22" s="631"/>
      <c r="K22" s="630">
        <f t="shared" si="12"/>
        <v>0</v>
      </c>
      <c r="L22" s="630"/>
      <c r="M22" s="630">
        <f t="shared" si="13"/>
        <v>0</v>
      </c>
      <c r="N22" s="630"/>
      <c r="O22" s="630">
        <f t="shared" si="6"/>
        <v>0</v>
      </c>
      <c r="P22" s="630"/>
      <c r="Q22" s="630">
        <f t="shared" si="7"/>
        <v>0</v>
      </c>
      <c r="R22" s="630"/>
      <c r="S22" s="630">
        <f t="shared" si="14"/>
        <v>0</v>
      </c>
      <c r="T22" s="630">
        <f t="shared" si="15"/>
        <v>0</v>
      </c>
      <c r="U22" s="630">
        <f t="shared" si="16"/>
        <v>0</v>
      </c>
      <c r="V22" s="630">
        <f t="shared" si="8"/>
        <v>0</v>
      </c>
      <c r="W22" s="632"/>
      <c r="X22" s="610"/>
      <c r="Y22" s="415"/>
      <c r="Z22" s="633"/>
      <c r="AA22" s="610"/>
      <c r="AB22" s="611"/>
      <c r="AC22" s="634"/>
      <c r="AE22" s="610"/>
      <c r="AF22" s="633"/>
      <c r="AG22" s="610"/>
      <c r="AH22" s="611"/>
      <c r="AI22" s="634"/>
      <c r="AJ22" s="635"/>
      <c r="AK22" s="636"/>
      <c r="AL22" s="636"/>
      <c r="AM22" s="637"/>
      <c r="AN22" s="638"/>
      <c r="AO22" s="622"/>
      <c r="AP22" s="623"/>
      <c r="AQ22" s="623"/>
      <c r="AR22" s="623"/>
      <c r="AS22" s="635"/>
      <c r="AT22" s="636"/>
      <c r="AU22" s="638"/>
      <c r="AV22" s="638"/>
      <c r="BE22" s="635"/>
      <c r="BF22" s="638"/>
      <c r="BG22" s="638"/>
    </row>
    <row r="23" spans="1:59" ht="30" customHeight="1" x14ac:dyDescent="0.75">
      <c r="A23" s="624" t="s">
        <v>74</v>
      </c>
      <c r="B23" s="625"/>
      <c r="C23" s="626" t="s">
        <v>75</v>
      </c>
      <c r="D23" s="610"/>
      <c r="E23" s="611" t="s">
        <v>886</v>
      </c>
      <c r="F23" s="627">
        <v>1</v>
      </c>
      <c r="G23" s="628"/>
      <c r="H23" s="629"/>
      <c r="I23" s="630">
        <f t="shared" si="17"/>
        <v>0</v>
      </c>
      <c r="J23" s="631"/>
      <c r="K23" s="630">
        <f t="shared" si="12"/>
        <v>0</v>
      </c>
      <c r="L23" s="630"/>
      <c r="M23" s="630">
        <f t="shared" si="13"/>
        <v>0</v>
      </c>
      <c r="N23" s="630"/>
      <c r="O23" s="630">
        <f t="shared" si="6"/>
        <v>0</v>
      </c>
      <c r="P23" s="630"/>
      <c r="Q23" s="630">
        <f t="shared" si="7"/>
        <v>0</v>
      </c>
      <c r="R23" s="630"/>
      <c r="S23" s="630">
        <f t="shared" si="14"/>
        <v>0</v>
      </c>
      <c r="T23" s="630">
        <f t="shared" si="15"/>
        <v>0</v>
      </c>
      <c r="U23" s="630">
        <f t="shared" si="16"/>
        <v>0</v>
      </c>
      <c r="V23" s="630">
        <f t="shared" si="8"/>
        <v>0</v>
      </c>
      <c r="W23" s="632"/>
      <c r="X23" s="610"/>
      <c r="Y23" s="415"/>
      <c r="Z23" s="633"/>
      <c r="AA23" s="610"/>
      <c r="AB23" s="611"/>
      <c r="AC23" s="634"/>
      <c r="AE23" s="610"/>
      <c r="AF23" s="633"/>
      <c r="AG23" s="610"/>
      <c r="AH23" s="611"/>
      <c r="AI23" s="634"/>
      <c r="AJ23" s="635"/>
      <c r="AK23" s="636"/>
      <c r="AL23" s="636"/>
      <c r="AM23" s="637"/>
      <c r="AN23" s="638"/>
      <c r="AO23" s="622"/>
      <c r="AP23" s="623"/>
      <c r="AQ23" s="623"/>
      <c r="AR23" s="623"/>
      <c r="AS23" s="635"/>
      <c r="AT23" s="636"/>
      <c r="AU23" s="638"/>
      <c r="AV23" s="638"/>
      <c r="BE23" s="635"/>
      <c r="BF23" s="638"/>
      <c r="BG23" s="638"/>
    </row>
    <row r="24" spans="1:59" ht="30" customHeight="1" x14ac:dyDescent="0.75">
      <c r="A24" s="624" t="s">
        <v>77</v>
      </c>
      <c r="B24" s="625"/>
      <c r="C24" s="626" t="s">
        <v>78</v>
      </c>
      <c r="D24" s="610"/>
      <c r="E24" s="730" t="s">
        <v>409</v>
      </c>
      <c r="F24" s="731">
        <v>1200</v>
      </c>
      <c r="G24" s="628"/>
      <c r="H24" s="629"/>
      <c r="I24" s="630">
        <f t="shared" si="17"/>
        <v>0</v>
      </c>
      <c r="J24" s="631"/>
      <c r="K24" s="630">
        <f t="shared" si="12"/>
        <v>0</v>
      </c>
      <c r="L24" s="630"/>
      <c r="M24" s="630">
        <f t="shared" si="13"/>
        <v>0</v>
      </c>
      <c r="N24" s="630"/>
      <c r="O24" s="630">
        <f t="shared" si="6"/>
        <v>0</v>
      </c>
      <c r="P24" s="630"/>
      <c r="Q24" s="630">
        <f t="shared" si="7"/>
        <v>0</v>
      </c>
      <c r="R24" s="630"/>
      <c r="S24" s="630">
        <f t="shared" si="14"/>
        <v>0</v>
      </c>
      <c r="T24" s="630">
        <f t="shared" si="15"/>
        <v>0</v>
      </c>
      <c r="U24" s="630">
        <f t="shared" si="16"/>
        <v>0</v>
      </c>
      <c r="V24" s="630">
        <f t="shared" si="8"/>
        <v>0</v>
      </c>
      <c r="W24" s="632"/>
      <c r="X24" s="610"/>
      <c r="Y24" s="415"/>
      <c r="Z24" s="633"/>
      <c r="AA24" s="610"/>
      <c r="AB24" s="611"/>
      <c r="AC24" s="634"/>
      <c r="AE24" s="610"/>
      <c r="AF24" s="633"/>
      <c r="AG24" s="610"/>
      <c r="AH24" s="611"/>
      <c r="AI24" s="634"/>
      <c r="AJ24" s="635"/>
      <c r="AK24" s="636"/>
      <c r="AL24" s="636"/>
      <c r="AM24" s="637"/>
      <c r="AN24" s="638"/>
      <c r="AO24" s="622"/>
      <c r="AP24" s="623"/>
      <c r="AQ24" s="623"/>
      <c r="AR24" s="623"/>
      <c r="AS24" s="635"/>
      <c r="AT24" s="636"/>
      <c r="AU24" s="638"/>
      <c r="AV24" s="638"/>
      <c r="BE24" s="635"/>
      <c r="BF24" s="638"/>
      <c r="BG24" s="638"/>
    </row>
    <row r="25" spans="1:59" ht="30" customHeight="1" x14ac:dyDescent="0.75">
      <c r="A25" s="624" t="s">
        <v>80</v>
      </c>
      <c r="B25" s="625"/>
      <c r="C25" s="626" t="s">
        <v>81</v>
      </c>
      <c r="D25" s="610"/>
      <c r="E25" s="611" t="s">
        <v>886</v>
      </c>
      <c r="F25" s="627">
        <v>1</v>
      </c>
      <c r="G25" s="628"/>
      <c r="H25" s="629"/>
      <c r="I25" s="630">
        <f t="shared" si="17"/>
        <v>0</v>
      </c>
      <c r="J25" s="631"/>
      <c r="K25" s="630">
        <f t="shared" si="12"/>
        <v>0</v>
      </c>
      <c r="L25" s="630"/>
      <c r="M25" s="630">
        <f t="shared" si="13"/>
        <v>0</v>
      </c>
      <c r="N25" s="630"/>
      <c r="O25" s="630">
        <f t="shared" si="6"/>
        <v>0</v>
      </c>
      <c r="P25" s="630"/>
      <c r="Q25" s="630">
        <f t="shared" si="7"/>
        <v>0</v>
      </c>
      <c r="R25" s="630"/>
      <c r="S25" s="630">
        <f t="shared" si="14"/>
        <v>0</v>
      </c>
      <c r="T25" s="630">
        <f t="shared" si="15"/>
        <v>0</v>
      </c>
      <c r="U25" s="630">
        <f t="shared" si="16"/>
        <v>0</v>
      </c>
      <c r="V25" s="630">
        <f t="shared" si="8"/>
        <v>0</v>
      </c>
      <c r="W25" s="632"/>
      <c r="X25" s="610"/>
      <c r="Y25" s="415"/>
      <c r="Z25" s="633"/>
      <c r="AA25" s="610"/>
      <c r="AB25" s="611"/>
      <c r="AC25" s="634"/>
      <c r="AE25" s="610"/>
      <c r="AF25" s="633"/>
      <c r="AG25" s="610"/>
      <c r="AH25" s="611"/>
      <c r="AI25" s="634"/>
      <c r="AJ25" s="635"/>
      <c r="AK25" s="636"/>
      <c r="AL25" s="636"/>
      <c r="AM25" s="637"/>
      <c r="AN25" s="638"/>
      <c r="AO25" s="622"/>
      <c r="AP25" s="623"/>
      <c r="AQ25" s="623"/>
      <c r="AR25" s="623"/>
      <c r="AS25" s="635"/>
      <c r="AT25" s="636"/>
      <c r="AU25" s="638"/>
      <c r="AV25" s="638"/>
      <c r="BE25" s="635"/>
      <c r="BF25" s="638"/>
      <c r="BG25" s="638"/>
    </row>
    <row r="26" spans="1:59" ht="30" customHeight="1" x14ac:dyDescent="0.75">
      <c r="A26" s="624" t="s">
        <v>83</v>
      </c>
      <c r="B26" s="625"/>
      <c r="C26" s="626" t="s">
        <v>84</v>
      </c>
      <c r="D26" s="610"/>
      <c r="E26" s="611" t="s">
        <v>886</v>
      </c>
      <c r="F26" s="627">
        <v>1</v>
      </c>
      <c r="G26" s="628"/>
      <c r="H26" s="629"/>
      <c r="I26" s="630">
        <f t="shared" si="17"/>
        <v>0</v>
      </c>
      <c r="J26" s="631"/>
      <c r="K26" s="630">
        <f t="shared" si="12"/>
        <v>0</v>
      </c>
      <c r="L26" s="630"/>
      <c r="M26" s="630">
        <f t="shared" si="13"/>
        <v>0</v>
      </c>
      <c r="N26" s="630"/>
      <c r="O26" s="630">
        <f t="shared" si="6"/>
        <v>0</v>
      </c>
      <c r="P26" s="630"/>
      <c r="Q26" s="630">
        <f t="shared" si="7"/>
        <v>0</v>
      </c>
      <c r="R26" s="630"/>
      <c r="S26" s="630">
        <f t="shared" si="14"/>
        <v>0</v>
      </c>
      <c r="T26" s="630">
        <f t="shared" si="15"/>
        <v>0</v>
      </c>
      <c r="U26" s="630">
        <f t="shared" si="16"/>
        <v>0</v>
      </c>
      <c r="V26" s="630">
        <f t="shared" si="8"/>
        <v>0</v>
      </c>
      <c r="W26" s="632"/>
      <c r="X26" s="610"/>
      <c r="Y26" s="415"/>
      <c r="Z26" s="633"/>
      <c r="AA26" s="610"/>
      <c r="AB26" s="611"/>
      <c r="AC26" s="634"/>
      <c r="AE26" s="610"/>
      <c r="AF26" s="633"/>
      <c r="AG26" s="610"/>
      <c r="AH26" s="611"/>
      <c r="AI26" s="634"/>
      <c r="AJ26" s="635"/>
      <c r="AK26" s="636"/>
      <c r="AL26" s="636"/>
      <c r="AM26" s="637"/>
      <c r="AN26" s="638"/>
      <c r="AO26" s="622"/>
      <c r="AP26" s="623"/>
      <c r="AQ26" s="623"/>
      <c r="AR26" s="623"/>
      <c r="AS26" s="635"/>
      <c r="AT26" s="636"/>
      <c r="AU26" s="638"/>
      <c r="AV26" s="638"/>
      <c r="BE26" s="635"/>
      <c r="BF26" s="638"/>
      <c r="BG26" s="638"/>
    </row>
    <row r="27" spans="1:59" ht="30" customHeight="1" x14ac:dyDescent="0.75">
      <c r="A27" s="624" t="s">
        <v>86</v>
      </c>
      <c r="B27" s="625"/>
      <c r="C27" s="626" t="s">
        <v>87</v>
      </c>
      <c r="D27" s="610"/>
      <c r="E27" s="611" t="s">
        <v>886</v>
      </c>
      <c r="F27" s="627">
        <v>1</v>
      </c>
      <c r="G27" s="628"/>
      <c r="H27" s="629"/>
      <c r="I27" s="630">
        <f t="shared" si="17"/>
        <v>0</v>
      </c>
      <c r="J27" s="631"/>
      <c r="K27" s="630">
        <f t="shared" si="12"/>
        <v>0</v>
      </c>
      <c r="L27" s="630"/>
      <c r="M27" s="630">
        <f t="shared" si="13"/>
        <v>0</v>
      </c>
      <c r="N27" s="630"/>
      <c r="O27" s="630">
        <f t="shared" si="6"/>
        <v>0</v>
      </c>
      <c r="P27" s="630"/>
      <c r="Q27" s="630">
        <f t="shared" si="7"/>
        <v>0</v>
      </c>
      <c r="R27" s="630"/>
      <c r="S27" s="630">
        <f t="shared" si="14"/>
        <v>0</v>
      </c>
      <c r="T27" s="630">
        <f t="shared" si="15"/>
        <v>0</v>
      </c>
      <c r="U27" s="630">
        <f t="shared" si="16"/>
        <v>0</v>
      </c>
      <c r="V27" s="630">
        <f t="shared" si="8"/>
        <v>0</v>
      </c>
      <c r="W27" s="632"/>
      <c r="X27" s="610"/>
      <c r="Y27" s="415"/>
      <c r="Z27" s="633"/>
      <c r="AA27" s="610"/>
      <c r="AB27" s="611"/>
      <c r="AC27" s="634"/>
      <c r="AE27" s="610"/>
      <c r="AF27" s="633"/>
      <c r="AG27" s="610"/>
      <c r="AH27" s="611"/>
      <c r="AI27" s="634"/>
      <c r="AJ27" s="635"/>
      <c r="AK27" s="636"/>
      <c r="AL27" s="636"/>
      <c r="AM27" s="637"/>
      <c r="AN27" s="638"/>
      <c r="AO27" s="622"/>
      <c r="AP27" s="623"/>
      <c r="AQ27" s="623"/>
      <c r="AR27" s="623"/>
      <c r="AS27" s="635"/>
      <c r="AT27" s="636"/>
      <c r="AU27" s="638"/>
      <c r="AV27" s="638"/>
      <c r="BE27" s="635"/>
      <c r="BF27" s="638"/>
      <c r="BG27" s="638"/>
    </row>
    <row r="28" spans="1:59" ht="47.25" x14ac:dyDescent="0.75">
      <c r="A28" s="624" t="s">
        <v>647</v>
      </c>
      <c r="B28" s="625"/>
      <c r="C28" s="626" t="s">
        <v>646</v>
      </c>
      <c r="D28" s="610"/>
      <c r="E28" s="611" t="s">
        <v>886</v>
      </c>
      <c r="F28" s="627">
        <v>1</v>
      </c>
      <c r="G28" s="628"/>
      <c r="H28" s="629"/>
      <c r="I28" s="652">
        <f t="shared" si="17"/>
        <v>0</v>
      </c>
      <c r="J28" s="653"/>
      <c r="K28" s="653">
        <f t="shared" si="12"/>
        <v>0</v>
      </c>
      <c r="L28" s="653"/>
      <c r="M28" s="653">
        <f t="shared" si="13"/>
        <v>0</v>
      </c>
      <c r="N28" s="653"/>
      <c r="O28" s="653">
        <f t="shared" si="6"/>
        <v>0</v>
      </c>
      <c r="P28" s="653"/>
      <c r="Q28" s="653">
        <f t="shared" si="7"/>
        <v>0</v>
      </c>
      <c r="R28" s="653"/>
      <c r="S28" s="653">
        <f t="shared" si="14"/>
        <v>0</v>
      </c>
      <c r="T28" s="653">
        <f t="shared" si="15"/>
        <v>0</v>
      </c>
      <c r="U28" s="653">
        <f t="shared" si="16"/>
        <v>0</v>
      </c>
      <c r="V28" s="653">
        <f t="shared" si="8"/>
        <v>0</v>
      </c>
      <c r="W28" s="632"/>
      <c r="X28" s="610"/>
      <c r="Y28" s="415"/>
      <c r="Z28" s="633"/>
      <c r="AA28" s="610"/>
      <c r="AB28" s="611"/>
      <c r="AC28" s="634"/>
      <c r="AE28" s="610"/>
      <c r="AF28" s="633"/>
      <c r="AG28" s="610"/>
      <c r="AH28" s="611"/>
      <c r="AI28" s="634"/>
      <c r="AJ28" s="635"/>
      <c r="AK28" s="636"/>
      <c r="AL28" s="636"/>
      <c r="AM28" s="637"/>
      <c r="AN28" s="638"/>
      <c r="AO28" s="622"/>
      <c r="AP28" s="623"/>
      <c r="AQ28" s="623"/>
      <c r="AR28" s="623"/>
      <c r="AS28" s="635"/>
      <c r="AT28" s="636"/>
      <c r="AU28" s="638"/>
      <c r="AV28" s="638"/>
      <c r="BE28" s="635"/>
      <c r="BF28" s="638"/>
      <c r="BG28" s="638"/>
    </row>
    <row r="29" spans="1:59" ht="30" customHeight="1" x14ac:dyDescent="0.75">
      <c r="A29" s="650" t="s">
        <v>89</v>
      </c>
      <c r="C29" s="609" t="s">
        <v>90</v>
      </c>
      <c r="D29" s="610"/>
      <c r="E29" s="610"/>
      <c r="F29" s="627"/>
      <c r="G29" s="613"/>
      <c r="H29" s="614"/>
      <c r="I29" s="616"/>
      <c r="J29" s="613"/>
      <c r="K29" s="616"/>
      <c r="L29" s="613"/>
      <c r="M29" s="614"/>
      <c r="N29" s="614"/>
      <c r="O29" s="630"/>
      <c r="P29" s="613"/>
      <c r="Q29" s="630"/>
      <c r="R29" s="614"/>
      <c r="S29" s="630"/>
      <c r="T29" s="630"/>
      <c r="U29" s="630"/>
      <c r="V29" s="630"/>
      <c r="W29" s="632"/>
      <c r="X29" s="651"/>
      <c r="Z29" s="645"/>
      <c r="AA29" s="610"/>
      <c r="AB29" s="610"/>
      <c r="AC29" s="634"/>
      <c r="AE29" s="651"/>
      <c r="AF29" s="645"/>
      <c r="AG29" s="610"/>
      <c r="AH29" s="610"/>
      <c r="AI29" s="634"/>
      <c r="AJ29" s="620"/>
      <c r="AK29" s="621"/>
      <c r="AL29" s="621"/>
      <c r="AM29" s="622"/>
      <c r="AN29" s="623"/>
      <c r="AO29" s="622"/>
      <c r="AP29" s="623"/>
      <c r="AQ29" s="623"/>
      <c r="AR29" s="623"/>
      <c r="AS29" s="620"/>
      <c r="AT29" s="621"/>
      <c r="AU29" s="623"/>
      <c r="AV29" s="623"/>
      <c r="BE29" s="635"/>
      <c r="BF29" s="638"/>
      <c r="BG29" s="638"/>
    </row>
    <row r="30" spans="1:59" ht="30" customHeight="1" x14ac:dyDescent="0.75">
      <c r="A30" s="624" t="s">
        <v>92</v>
      </c>
      <c r="B30" s="625"/>
      <c r="C30" s="626" t="s">
        <v>1274</v>
      </c>
      <c r="D30" s="610"/>
      <c r="E30" s="611" t="s">
        <v>886</v>
      </c>
      <c r="F30" s="627">
        <v>1</v>
      </c>
      <c r="G30" s="628"/>
      <c r="H30" s="629"/>
      <c r="I30" s="630">
        <f>F30*H30</f>
        <v>0</v>
      </c>
      <c r="J30" s="631"/>
      <c r="K30" s="630">
        <f t="shared" ref="K30:K45" si="18">+F30*J30</f>
        <v>0</v>
      </c>
      <c r="L30" s="630"/>
      <c r="M30" s="630">
        <f t="shared" ref="M30:M45" si="19">F30*L30</f>
        <v>0</v>
      </c>
      <c r="N30" s="630"/>
      <c r="O30" s="630">
        <f t="shared" si="6"/>
        <v>0</v>
      </c>
      <c r="P30" s="630"/>
      <c r="Q30" s="630">
        <f t="shared" si="7"/>
        <v>0</v>
      </c>
      <c r="R30" s="630"/>
      <c r="S30" s="630">
        <f t="shared" ref="S30:S37" si="20">F30*R30</f>
        <v>0</v>
      </c>
      <c r="T30" s="630">
        <f t="shared" ref="T30:T37" si="21">I30+Q30+M30</f>
        <v>0</v>
      </c>
      <c r="U30" s="630">
        <f t="shared" ref="U30:U37" si="22">+K30+O30+S30</f>
        <v>0</v>
      </c>
      <c r="V30" s="630">
        <f t="shared" si="8"/>
        <v>0</v>
      </c>
      <c r="W30" s="632"/>
      <c r="X30" s="610"/>
      <c r="Y30" s="415"/>
      <c r="Z30" s="633"/>
      <c r="AA30" s="610"/>
      <c r="AB30" s="611"/>
      <c r="AC30" s="634"/>
      <c r="AE30" s="610"/>
      <c r="AF30" s="633"/>
      <c r="AG30" s="610"/>
      <c r="AH30" s="611"/>
      <c r="AI30" s="634"/>
      <c r="AJ30" s="635"/>
      <c r="AK30" s="636"/>
      <c r="AL30" s="636"/>
      <c r="AM30" s="637"/>
      <c r="AN30" s="638"/>
      <c r="AO30" s="622"/>
      <c r="AP30" s="623"/>
      <c r="AQ30" s="623"/>
      <c r="AR30" s="623"/>
      <c r="AS30" s="635"/>
      <c r="AT30" s="636"/>
      <c r="AU30" s="638"/>
      <c r="AV30" s="638"/>
      <c r="BE30" s="635"/>
      <c r="BF30" s="638"/>
      <c r="BG30" s="638"/>
    </row>
    <row r="31" spans="1:59" ht="30" customHeight="1" x14ac:dyDescent="0.75">
      <c r="A31" s="624" t="s">
        <v>94</v>
      </c>
      <c r="B31" s="625"/>
      <c r="C31" s="626" t="s">
        <v>1275</v>
      </c>
      <c r="D31" s="610"/>
      <c r="E31" s="611" t="s">
        <v>886</v>
      </c>
      <c r="F31" s="627">
        <v>1</v>
      </c>
      <c r="G31" s="628"/>
      <c r="H31" s="629"/>
      <c r="I31" s="630">
        <f t="shared" ref="I31:I45" si="23">F31*H31</f>
        <v>0</v>
      </c>
      <c r="J31" s="631"/>
      <c r="K31" s="630">
        <f t="shared" si="18"/>
        <v>0</v>
      </c>
      <c r="L31" s="630"/>
      <c r="M31" s="630">
        <f t="shared" si="19"/>
        <v>0</v>
      </c>
      <c r="N31" s="630"/>
      <c r="O31" s="630">
        <f t="shared" si="6"/>
        <v>0</v>
      </c>
      <c r="P31" s="630"/>
      <c r="Q31" s="630">
        <f t="shared" si="7"/>
        <v>0</v>
      </c>
      <c r="R31" s="630"/>
      <c r="S31" s="630">
        <f t="shared" si="20"/>
        <v>0</v>
      </c>
      <c r="T31" s="630">
        <f t="shared" si="21"/>
        <v>0</v>
      </c>
      <c r="U31" s="630">
        <f t="shared" si="22"/>
        <v>0</v>
      </c>
      <c r="V31" s="630">
        <f t="shared" si="8"/>
        <v>0</v>
      </c>
      <c r="W31" s="632"/>
      <c r="X31" s="610"/>
      <c r="Y31" s="415"/>
      <c r="Z31" s="633"/>
      <c r="AA31" s="610"/>
      <c r="AB31" s="611"/>
      <c r="AC31" s="634"/>
      <c r="AE31" s="610"/>
      <c r="AF31" s="633"/>
      <c r="AG31" s="610"/>
      <c r="AH31" s="611"/>
      <c r="AI31" s="634"/>
      <c r="AJ31" s="635"/>
      <c r="AK31" s="636"/>
      <c r="AL31" s="636"/>
      <c r="AM31" s="637"/>
      <c r="AN31" s="638"/>
      <c r="AO31" s="622"/>
      <c r="AP31" s="623"/>
      <c r="AQ31" s="623"/>
      <c r="AR31" s="623"/>
      <c r="AS31" s="635"/>
      <c r="AT31" s="636"/>
      <c r="AU31" s="638"/>
      <c r="AV31" s="638"/>
      <c r="BE31" s="635"/>
      <c r="BF31" s="638"/>
      <c r="BG31" s="638"/>
    </row>
    <row r="32" spans="1:59" ht="30" customHeight="1" x14ac:dyDescent="0.75">
      <c r="A32" s="624" t="s">
        <v>97</v>
      </c>
      <c r="B32" s="625"/>
      <c r="C32" s="626" t="s">
        <v>570</v>
      </c>
      <c r="D32" s="610"/>
      <c r="E32" s="611" t="s">
        <v>886</v>
      </c>
      <c r="F32" s="627">
        <v>2</v>
      </c>
      <c r="G32" s="628"/>
      <c r="H32" s="629"/>
      <c r="I32" s="630">
        <f t="shared" si="23"/>
        <v>0</v>
      </c>
      <c r="J32" s="631"/>
      <c r="K32" s="630">
        <f t="shared" si="18"/>
        <v>0</v>
      </c>
      <c r="L32" s="630"/>
      <c r="M32" s="630">
        <f t="shared" si="19"/>
        <v>0</v>
      </c>
      <c r="N32" s="630"/>
      <c r="O32" s="630">
        <f t="shared" si="6"/>
        <v>0</v>
      </c>
      <c r="P32" s="630"/>
      <c r="Q32" s="630">
        <f t="shared" si="7"/>
        <v>0</v>
      </c>
      <c r="R32" s="630"/>
      <c r="S32" s="630">
        <f t="shared" si="20"/>
        <v>0</v>
      </c>
      <c r="T32" s="630">
        <f t="shared" si="21"/>
        <v>0</v>
      </c>
      <c r="U32" s="630">
        <f t="shared" si="22"/>
        <v>0</v>
      </c>
      <c r="V32" s="630">
        <f t="shared" si="8"/>
        <v>0</v>
      </c>
      <c r="W32" s="632"/>
      <c r="X32" s="610"/>
      <c r="Y32" s="415"/>
      <c r="Z32" s="633"/>
      <c r="AA32" s="610"/>
      <c r="AB32" s="611"/>
      <c r="AC32" s="634"/>
      <c r="AE32" s="610"/>
      <c r="AF32" s="633"/>
      <c r="AG32" s="610"/>
      <c r="AH32" s="611"/>
      <c r="AI32" s="634"/>
      <c r="AJ32" s="635"/>
      <c r="AK32" s="636"/>
      <c r="AL32" s="636"/>
      <c r="AM32" s="637"/>
      <c r="AN32" s="638"/>
      <c r="AO32" s="622"/>
      <c r="AP32" s="623"/>
      <c r="AQ32" s="623"/>
      <c r="AR32" s="623"/>
      <c r="AS32" s="635"/>
      <c r="AT32" s="636"/>
      <c r="AU32" s="638"/>
      <c r="AV32" s="638"/>
      <c r="BE32" s="635"/>
      <c r="BF32" s="638"/>
      <c r="BG32" s="638"/>
    </row>
    <row r="33" spans="1:59" ht="30" customHeight="1" x14ac:dyDescent="0.75">
      <c r="A33" s="624" t="s">
        <v>98</v>
      </c>
      <c r="B33" s="625"/>
      <c r="C33" s="626" t="s">
        <v>586</v>
      </c>
      <c r="D33" s="610"/>
      <c r="E33" s="611" t="s">
        <v>886</v>
      </c>
      <c r="F33" s="627">
        <v>0</v>
      </c>
      <c r="G33" s="628"/>
      <c r="H33" s="629"/>
      <c r="I33" s="630">
        <f t="shared" si="23"/>
        <v>0</v>
      </c>
      <c r="J33" s="631"/>
      <c r="K33" s="630">
        <f t="shared" si="18"/>
        <v>0</v>
      </c>
      <c r="L33" s="630"/>
      <c r="M33" s="630">
        <f t="shared" si="19"/>
        <v>0</v>
      </c>
      <c r="N33" s="630"/>
      <c r="O33" s="630">
        <f t="shared" si="6"/>
        <v>0</v>
      </c>
      <c r="P33" s="630"/>
      <c r="Q33" s="630">
        <f t="shared" si="7"/>
        <v>0</v>
      </c>
      <c r="R33" s="630"/>
      <c r="S33" s="630">
        <f t="shared" si="20"/>
        <v>0</v>
      </c>
      <c r="T33" s="630">
        <f t="shared" si="21"/>
        <v>0</v>
      </c>
      <c r="U33" s="630">
        <f t="shared" si="22"/>
        <v>0</v>
      </c>
      <c r="V33" s="630">
        <f t="shared" si="8"/>
        <v>0</v>
      </c>
      <c r="W33" s="632"/>
      <c r="X33" s="610"/>
      <c r="Y33" s="415"/>
      <c r="Z33" s="633"/>
      <c r="AA33" s="610"/>
      <c r="AB33" s="611"/>
      <c r="AC33" s="634"/>
      <c r="AE33" s="610"/>
      <c r="AF33" s="633"/>
      <c r="AG33" s="610"/>
      <c r="AH33" s="611"/>
      <c r="AI33" s="634"/>
      <c r="AJ33" s="635"/>
      <c r="AK33" s="636"/>
      <c r="AL33" s="636"/>
      <c r="AM33" s="637"/>
      <c r="AN33" s="638"/>
      <c r="AO33" s="622"/>
      <c r="AP33" s="623"/>
      <c r="AQ33" s="623"/>
      <c r="AR33" s="623"/>
      <c r="AS33" s="635"/>
      <c r="AT33" s="636"/>
      <c r="AU33" s="638"/>
      <c r="AV33" s="638"/>
      <c r="BE33" s="635"/>
      <c r="BF33" s="638"/>
      <c r="BG33" s="638"/>
    </row>
    <row r="34" spans="1:59" ht="30" customHeight="1" x14ac:dyDescent="0.75">
      <c r="A34" s="624" t="s">
        <v>105</v>
      </c>
      <c r="B34" s="625"/>
      <c r="C34" s="626" t="s">
        <v>1276</v>
      </c>
      <c r="D34" s="610"/>
      <c r="E34" s="611" t="s">
        <v>886</v>
      </c>
      <c r="F34" s="627">
        <v>2</v>
      </c>
      <c r="G34" s="628"/>
      <c r="H34" s="629"/>
      <c r="I34" s="630">
        <f t="shared" si="23"/>
        <v>0</v>
      </c>
      <c r="J34" s="631"/>
      <c r="K34" s="630">
        <f t="shared" si="18"/>
        <v>0</v>
      </c>
      <c r="L34" s="630"/>
      <c r="M34" s="630">
        <f t="shared" si="19"/>
        <v>0</v>
      </c>
      <c r="N34" s="630"/>
      <c r="O34" s="630">
        <f t="shared" si="6"/>
        <v>0</v>
      </c>
      <c r="P34" s="630"/>
      <c r="Q34" s="630">
        <f t="shared" si="7"/>
        <v>0</v>
      </c>
      <c r="R34" s="630"/>
      <c r="S34" s="630">
        <f t="shared" si="20"/>
        <v>0</v>
      </c>
      <c r="T34" s="630">
        <f t="shared" si="21"/>
        <v>0</v>
      </c>
      <c r="U34" s="630">
        <f t="shared" si="22"/>
        <v>0</v>
      </c>
      <c r="V34" s="630">
        <f t="shared" si="8"/>
        <v>0</v>
      </c>
      <c r="W34" s="632"/>
      <c r="X34" s="610"/>
      <c r="Y34" s="415"/>
      <c r="Z34" s="633"/>
      <c r="AA34" s="610"/>
      <c r="AB34" s="611"/>
      <c r="AC34" s="634"/>
      <c r="AE34" s="610"/>
      <c r="AF34" s="633"/>
      <c r="AG34" s="610"/>
      <c r="AH34" s="611"/>
      <c r="AI34" s="634"/>
      <c r="AJ34" s="635"/>
      <c r="AK34" s="636"/>
      <c r="AL34" s="636"/>
      <c r="AM34" s="637"/>
      <c r="AN34" s="638"/>
      <c r="AO34" s="622"/>
      <c r="AP34" s="623"/>
      <c r="AQ34" s="623"/>
      <c r="AR34" s="623"/>
      <c r="AS34" s="635"/>
      <c r="AT34" s="636"/>
      <c r="AU34" s="638"/>
      <c r="AV34" s="638"/>
      <c r="BE34" s="635"/>
      <c r="BF34" s="638"/>
      <c r="BG34" s="638"/>
    </row>
    <row r="35" spans="1:59" ht="30" customHeight="1" x14ac:dyDescent="0.75">
      <c r="A35" s="624" t="s">
        <v>108</v>
      </c>
      <c r="B35" s="625"/>
      <c r="C35" s="626" t="s">
        <v>1277</v>
      </c>
      <c r="D35" s="610"/>
      <c r="E35" s="611" t="s">
        <v>886</v>
      </c>
      <c r="F35" s="627">
        <v>2</v>
      </c>
      <c r="G35" s="628"/>
      <c r="H35" s="629"/>
      <c r="I35" s="630">
        <f t="shared" si="23"/>
        <v>0</v>
      </c>
      <c r="J35" s="631"/>
      <c r="K35" s="630">
        <f t="shared" si="18"/>
        <v>0</v>
      </c>
      <c r="L35" s="630"/>
      <c r="M35" s="630">
        <f t="shared" si="19"/>
        <v>0</v>
      </c>
      <c r="N35" s="630"/>
      <c r="O35" s="630">
        <f t="shared" si="6"/>
        <v>0</v>
      </c>
      <c r="P35" s="630"/>
      <c r="Q35" s="630">
        <f t="shared" si="7"/>
        <v>0</v>
      </c>
      <c r="R35" s="630"/>
      <c r="S35" s="630">
        <f t="shared" si="20"/>
        <v>0</v>
      </c>
      <c r="T35" s="630">
        <f t="shared" si="21"/>
        <v>0</v>
      </c>
      <c r="U35" s="630">
        <f t="shared" si="22"/>
        <v>0</v>
      </c>
      <c r="V35" s="630">
        <f t="shared" si="8"/>
        <v>0</v>
      </c>
      <c r="W35" s="632"/>
      <c r="X35" s="610"/>
      <c r="Y35" s="415"/>
      <c r="Z35" s="633"/>
      <c r="AA35" s="610"/>
      <c r="AB35" s="611"/>
      <c r="AC35" s="634"/>
      <c r="AE35" s="610"/>
      <c r="AF35" s="633"/>
      <c r="AG35" s="610"/>
      <c r="AH35" s="611"/>
      <c r="AI35" s="634"/>
      <c r="AJ35" s="635"/>
      <c r="AK35" s="636"/>
      <c r="AL35" s="636"/>
      <c r="AM35" s="637"/>
      <c r="AN35" s="638"/>
      <c r="AO35" s="622"/>
      <c r="AP35" s="623"/>
      <c r="AQ35" s="623"/>
      <c r="AR35" s="623"/>
      <c r="AS35" s="635"/>
      <c r="AT35" s="636"/>
      <c r="AU35" s="638"/>
      <c r="AV35" s="638"/>
      <c r="BE35" s="635"/>
      <c r="BF35" s="638"/>
      <c r="BG35" s="638"/>
    </row>
    <row r="36" spans="1:59" ht="30" customHeight="1" x14ac:dyDescent="0.75">
      <c r="A36" s="624" t="s">
        <v>109</v>
      </c>
      <c r="B36" s="625"/>
      <c r="C36" s="626" t="s">
        <v>1278</v>
      </c>
      <c r="D36" s="610"/>
      <c r="E36" s="611" t="s">
        <v>886</v>
      </c>
      <c r="F36" s="627">
        <v>1</v>
      </c>
      <c r="G36" s="628"/>
      <c r="H36" s="629"/>
      <c r="I36" s="630">
        <f t="shared" si="23"/>
        <v>0</v>
      </c>
      <c r="J36" s="631"/>
      <c r="K36" s="630">
        <f t="shared" si="18"/>
        <v>0</v>
      </c>
      <c r="L36" s="630"/>
      <c r="M36" s="630">
        <f t="shared" si="19"/>
        <v>0</v>
      </c>
      <c r="N36" s="630"/>
      <c r="O36" s="630">
        <f t="shared" si="6"/>
        <v>0</v>
      </c>
      <c r="P36" s="630"/>
      <c r="Q36" s="630">
        <f t="shared" si="7"/>
        <v>0</v>
      </c>
      <c r="R36" s="630"/>
      <c r="S36" s="630">
        <f t="shared" si="20"/>
        <v>0</v>
      </c>
      <c r="T36" s="630">
        <f t="shared" si="21"/>
        <v>0</v>
      </c>
      <c r="U36" s="630">
        <f t="shared" si="22"/>
        <v>0</v>
      </c>
      <c r="V36" s="630">
        <f t="shared" si="8"/>
        <v>0</v>
      </c>
      <c r="W36" s="632"/>
      <c r="X36" s="610"/>
      <c r="Y36" s="415"/>
      <c r="Z36" s="633"/>
      <c r="AA36" s="610"/>
      <c r="AB36" s="611"/>
      <c r="AC36" s="634"/>
      <c r="AE36" s="610"/>
      <c r="AF36" s="633"/>
      <c r="AG36" s="610"/>
      <c r="AH36" s="611"/>
      <c r="AI36" s="634"/>
      <c r="AJ36" s="635"/>
      <c r="AK36" s="636"/>
      <c r="AL36" s="636"/>
      <c r="AM36" s="637"/>
      <c r="AN36" s="638"/>
      <c r="AO36" s="622"/>
      <c r="AP36" s="623"/>
      <c r="AQ36" s="623"/>
      <c r="AR36" s="623"/>
      <c r="AS36" s="635"/>
      <c r="AT36" s="636"/>
      <c r="AU36" s="638"/>
      <c r="AV36" s="638"/>
      <c r="BE36" s="635"/>
      <c r="BF36" s="638"/>
      <c r="BG36" s="638"/>
    </row>
    <row r="37" spans="1:59" ht="30" customHeight="1" x14ac:dyDescent="0.75">
      <c r="A37" s="624" t="s">
        <v>111</v>
      </c>
      <c r="B37" s="625"/>
      <c r="C37" s="626" t="s">
        <v>1279</v>
      </c>
      <c r="D37" s="610"/>
      <c r="E37" s="611" t="s">
        <v>886</v>
      </c>
      <c r="F37" s="627">
        <v>2</v>
      </c>
      <c r="G37" s="628"/>
      <c r="H37" s="629"/>
      <c r="I37" s="630">
        <f t="shared" si="23"/>
        <v>0</v>
      </c>
      <c r="J37" s="631"/>
      <c r="K37" s="630">
        <f t="shared" si="18"/>
        <v>0</v>
      </c>
      <c r="L37" s="630"/>
      <c r="M37" s="630">
        <f t="shared" si="19"/>
        <v>0</v>
      </c>
      <c r="N37" s="630"/>
      <c r="O37" s="630">
        <f t="shared" si="6"/>
        <v>0</v>
      </c>
      <c r="P37" s="630"/>
      <c r="Q37" s="630">
        <f t="shared" si="7"/>
        <v>0</v>
      </c>
      <c r="R37" s="630"/>
      <c r="S37" s="630">
        <f t="shared" si="20"/>
        <v>0</v>
      </c>
      <c r="T37" s="630">
        <f t="shared" si="21"/>
        <v>0</v>
      </c>
      <c r="U37" s="630">
        <f t="shared" si="22"/>
        <v>0</v>
      </c>
      <c r="V37" s="630">
        <f t="shared" si="8"/>
        <v>0</v>
      </c>
      <c r="W37" s="632"/>
      <c r="X37" s="610"/>
      <c r="Y37" s="415"/>
      <c r="Z37" s="633"/>
      <c r="AA37" s="610"/>
      <c r="AB37" s="611"/>
      <c r="AC37" s="634"/>
      <c r="AE37" s="610"/>
      <c r="AF37" s="633"/>
      <c r="AG37" s="610"/>
      <c r="AH37" s="611"/>
      <c r="AI37" s="634"/>
      <c r="AJ37" s="635"/>
      <c r="AK37" s="636"/>
      <c r="AL37" s="636"/>
      <c r="AM37" s="637"/>
      <c r="AN37" s="638"/>
      <c r="AO37" s="622"/>
      <c r="AP37" s="623"/>
      <c r="AQ37" s="623"/>
      <c r="AR37" s="623"/>
      <c r="AS37" s="635"/>
      <c r="AT37" s="636"/>
      <c r="AU37" s="638"/>
      <c r="AV37" s="638"/>
      <c r="BE37" s="635"/>
      <c r="BF37" s="638"/>
      <c r="BG37" s="638"/>
    </row>
    <row r="38" spans="1:59" ht="30" customHeight="1" x14ac:dyDescent="0.75">
      <c r="A38" s="624" t="s">
        <v>112</v>
      </c>
      <c r="B38" s="625"/>
      <c r="C38" s="626" t="s">
        <v>1280</v>
      </c>
      <c r="D38" s="610"/>
      <c r="E38" s="611" t="s">
        <v>886</v>
      </c>
      <c r="F38" s="627">
        <v>1</v>
      </c>
      <c r="G38" s="628"/>
      <c r="H38" s="629"/>
      <c r="I38" s="630"/>
      <c r="J38" s="631"/>
      <c r="K38" s="630"/>
      <c r="L38" s="630"/>
      <c r="M38" s="630"/>
      <c r="N38" s="630"/>
      <c r="O38" s="630"/>
      <c r="P38" s="630"/>
      <c r="Q38" s="630"/>
      <c r="R38" s="630"/>
      <c r="S38" s="630"/>
      <c r="T38" s="630"/>
      <c r="U38" s="630"/>
      <c r="V38" s="630"/>
      <c r="W38" s="632"/>
      <c r="X38" s="610"/>
      <c r="Y38" s="415"/>
      <c r="Z38" s="633"/>
      <c r="AA38" s="610"/>
      <c r="AB38" s="611"/>
      <c r="AC38" s="634"/>
      <c r="AE38" s="610"/>
      <c r="AF38" s="633"/>
      <c r="AG38" s="610"/>
      <c r="AH38" s="611"/>
      <c r="AI38" s="634"/>
      <c r="AJ38" s="635"/>
      <c r="AK38" s="636"/>
      <c r="AL38" s="636"/>
      <c r="AM38" s="637"/>
      <c r="AN38" s="638"/>
      <c r="AO38" s="622"/>
      <c r="AP38" s="623"/>
      <c r="AQ38" s="623"/>
      <c r="AR38" s="623"/>
      <c r="AS38" s="635"/>
      <c r="AT38" s="636"/>
      <c r="AU38" s="638"/>
      <c r="AV38" s="638"/>
      <c r="BE38" s="635"/>
      <c r="BF38" s="638"/>
      <c r="BG38" s="638"/>
    </row>
    <row r="39" spans="1:59" ht="30" customHeight="1" x14ac:dyDescent="0.75">
      <c r="A39" s="624" t="s">
        <v>114</v>
      </c>
      <c r="B39" s="625"/>
      <c r="C39" s="626" t="s">
        <v>1281</v>
      </c>
      <c r="D39" s="610"/>
      <c r="E39" s="611" t="s">
        <v>886</v>
      </c>
      <c r="F39" s="627">
        <v>2</v>
      </c>
      <c r="G39" s="628"/>
      <c r="H39" s="629"/>
      <c r="I39" s="630">
        <f t="shared" si="23"/>
        <v>0</v>
      </c>
      <c r="J39" s="631"/>
      <c r="K39" s="630">
        <f t="shared" si="18"/>
        <v>0</v>
      </c>
      <c r="L39" s="630"/>
      <c r="M39" s="630">
        <f t="shared" si="19"/>
        <v>0</v>
      </c>
      <c r="N39" s="630"/>
      <c r="O39" s="630">
        <f t="shared" si="6"/>
        <v>0</v>
      </c>
      <c r="P39" s="630"/>
      <c r="Q39" s="630">
        <f t="shared" si="7"/>
        <v>0</v>
      </c>
      <c r="R39" s="630"/>
      <c r="S39" s="630">
        <f t="shared" ref="S39:S45" si="24">F39*R39</f>
        <v>0</v>
      </c>
      <c r="T39" s="630">
        <f t="shared" ref="T39:T45" si="25">I39+Q39+M39</f>
        <v>0</v>
      </c>
      <c r="U39" s="630">
        <f t="shared" ref="U39:U45" si="26">+K39+O39+S39</f>
        <v>0</v>
      </c>
      <c r="V39" s="630">
        <f t="shared" si="8"/>
        <v>0</v>
      </c>
      <c r="W39" s="632"/>
      <c r="X39" s="610"/>
      <c r="Y39" s="415"/>
      <c r="Z39" s="633"/>
      <c r="AA39" s="610"/>
      <c r="AB39" s="611"/>
      <c r="AC39" s="634"/>
      <c r="AE39" s="610"/>
      <c r="AF39" s="633"/>
      <c r="AG39" s="610"/>
      <c r="AH39" s="611"/>
      <c r="AI39" s="634"/>
      <c r="AJ39" s="635"/>
      <c r="AK39" s="636"/>
      <c r="AL39" s="636"/>
      <c r="AM39" s="637"/>
      <c r="AN39" s="638"/>
      <c r="AO39" s="622"/>
      <c r="AP39" s="623"/>
      <c r="AQ39" s="623"/>
      <c r="AR39" s="623"/>
      <c r="AS39" s="635"/>
      <c r="AT39" s="636"/>
      <c r="AU39" s="638"/>
      <c r="AV39" s="638"/>
      <c r="BE39" s="635"/>
      <c r="BF39" s="638"/>
      <c r="BG39" s="638"/>
    </row>
    <row r="40" spans="1:59" ht="30" customHeight="1" x14ac:dyDescent="0.75">
      <c r="A40" s="624" t="s">
        <v>119</v>
      </c>
      <c r="B40" s="625"/>
      <c r="C40" s="626" t="s">
        <v>1282</v>
      </c>
      <c r="D40" s="610"/>
      <c r="E40" s="611" t="s">
        <v>886</v>
      </c>
      <c r="F40" s="627">
        <v>2</v>
      </c>
      <c r="G40" s="628"/>
      <c r="H40" s="629"/>
      <c r="I40" s="630">
        <f t="shared" si="23"/>
        <v>0</v>
      </c>
      <c r="J40" s="631"/>
      <c r="K40" s="630">
        <f t="shared" si="18"/>
        <v>0</v>
      </c>
      <c r="L40" s="630"/>
      <c r="M40" s="630">
        <f t="shared" si="19"/>
        <v>0</v>
      </c>
      <c r="N40" s="630"/>
      <c r="O40" s="630">
        <f t="shared" si="6"/>
        <v>0</v>
      </c>
      <c r="P40" s="630"/>
      <c r="Q40" s="630">
        <f t="shared" si="7"/>
        <v>0</v>
      </c>
      <c r="R40" s="630"/>
      <c r="S40" s="630">
        <f t="shared" si="24"/>
        <v>0</v>
      </c>
      <c r="T40" s="630">
        <f t="shared" si="25"/>
        <v>0</v>
      </c>
      <c r="U40" s="630">
        <f t="shared" si="26"/>
        <v>0</v>
      </c>
      <c r="V40" s="630">
        <f t="shared" si="8"/>
        <v>0</v>
      </c>
      <c r="W40" s="632"/>
      <c r="X40" s="610"/>
      <c r="Y40" s="415"/>
      <c r="Z40" s="633"/>
      <c r="AA40" s="610"/>
      <c r="AB40" s="611"/>
      <c r="AC40" s="634"/>
      <c r="AE40" s="610"/>
      <c r="AF40" s="633"/>
      <c r="AG40" s="610"/>
      <c r="AH40" s="611"/>
      <c r="AI40" s="634"/>
      <c r="AJ40" s="635"/>
      <c r="AK40" s="636"/>
      <c r="AL40" s="636"/>
      <c r="AM40" s="637"/>
      <c r="AN40" s="638"/>
      <c r="AO40" s="622"/>
      <c r="AP40" s="623"/>
      <c r="AQ40" s="623"/>
      <c r="AR40" s="623"/>
      <c r="AS40" s="635"/>
      <c r="AT40" s="636"/>
      <c r="AU40" s="638"/>
      <c r="AV40" s="638"/>
      <c r="BE40" s="635"/>
      <c r="BF40" s="638"/>
      <c r="BG40" s="638"/>
    </row>
    <row r="41" spans="1:59" ht="30" customHeight="1" x14ac:dyDescent="0.75">
      <c r="A41" s="624" t="s">
        <v>1283</v>
      </c>
      <c r="B41" s="625"/>
      <c r="C41" s="626" t="s">
        <v>572</v>
      </c>
      <c r="D41" s="610"/>
      <c r="E41" s="611" t="s">
        <v>886</v>
      </c>
      <c r="F41" s="627">
        <v>2</v>
      </c>
      <c r="G41" s="628"/>
      <c r="H41" s="629"/>
      <c r="I41" s="630">
        <f t="shared" si="23"/>
        <v>0</v>
      </c>
      <c r="J41" s="631"/>
      <c r="K41" s="630">
        <f t="shared" si="18"/>
        <v>0</v>
      </c>
      <c r="L41" s="630"/>
      <c r="M41" s="630">
        <f t="shared" si="19"/>
        <v>0</v>
      </c>
      <c r="N41" s="630"/>
      <c r="O41" s="630">
        <f t="shared" si="6"/>
        <v>0</v>
      </c>
      <c r="P41" s="630"/>
      <c r="Q41" s="630">
        <f t="shared" si="7"/>
        <v>0</v>
      </c>
      <c r="R41" s="630"/>
      <c r="S41" s="630">
        <f t="shared" si="24"/>
        <v>0</v>
      </c>
      <c r="T41" s="630">
        <f t="shared" si="25"/>
        <v>0</v>
      </c>
      <c r="U41" s="630">
        <f t="shared" si="26"/>
        <v>0</v>
      </c>
      <c r="V41" s="630">
        <f t="shared" si="8"/>
        <v>0</v>
      </c>
      <c r="W41" s="632"/>
      <c r="X41" s="610"/>
      <c r="Y41" s="415"/>
      <c r="Z41" s="633"/>
      <c r="AA41" s="610"/>
      <c r="AB41" s="611"/>
      <c r="AC41" s="634"/>
      <c r="AE41" s="610"/>
      <c r="AF41" s="633"/>
      <c r="AG41" s="610"/>
      <c r="AH41" s="611"/>
      <c r="AI41" s="634"/>
      <c r="AJ41" s="635"/>
      <c r="AK41" s="636"/>
      <c r="AL41" s="636"/>
      <c r="AM41" s="637"/>
      <c r="AN41" s="638"/>
      <c r="AO41" s="622"/>
      <c r="AP41" s="623"/>
      <c r="AQ41" s="623"/>
      <c r="AR41" s="623"/>
      <c r="AS41" s="635"/>
      <c r="AT41" s="636"/>
      <c r="AU41" s="638"/>
      <c r="AV41" s="638"/>
      <c r="BE41" s="635"/>
      <c r="BF41" s="638"/>
      <c r="BG41" s="638"/>
    </row>
    <row r="42" spans="1:59" ht="30" customHeight="1" x14ac:dyDescent="0.75">
      <c r="A42" s="624" t="s">
        <v>1284</v>
      </c>
      <c r="B42" s="625"/>
      <c r="C42" s="626" t="s">
        <v>110</v>
      </c>
      <c r="D42" s="610"/>
      <c r="E42" s="611" t="s">
        <v>886</v>
      </c>
      <c r="F42" s="627">
        <v>0</v>
      </c>
      <c r="G42" s="628"/>
      <c r="H42" s="629"/>
      <c r="I42" s="630">
        <f t="shared" si="23"/>
        <v>0</v>
      </c>
      <c r="J42" s="631"/>
      <c r="K42" s="630">
        <f t="shared" si="18"/>
        <v>0</v>
      </c>
      <c r="L42" s="630"/>
      <c r="M42" s="630">
        <f t="shared" si="19"/>
        <v>0</v>
      </c>
      <c r="N42" s="630"/>
      <c r="O42" s="630">
        <f t="shared" si="6"/>
        <v>0</v>
      </c>
      <c r="P42" s="630"/>
      <c r="Q42" s="630">
        <f t="shared" si="7"/>
        <v>0</v>
      </c>
      <c r="R42" s="630"/>
      <c r="S42" s="630">
        <f t="shared" si="24"/>
        <v>0</v>
      </c>
      <c r="T42" s="630">
        <f t="shared" si="25"/>
        <v>0</v>
      </c>
      <c r="U42" s="630">
        <f t="shared" si="26"/>
        <v>0</v>
      </c>
      <c r="V42" s="630">
        <f t="shared" si="8"/>
        <v>0</v>
      </c>
      <c r="W42" s="632"/>
      <c r="X42" s="610"/>
      <c r="Y42" s="415"/>
      <c r="Z42" s="633"/>
      <c r="AA42" s="610"/>
      <c r="AB42" s="611"/>
      <c r="AC42" s="634"/>
      <c r="AE42" s="610"/>
      <c r="AF42" s="633"/>
      <c r="AG42" s="610"/>
      <c r="AH42" s="611"/>
      <c r="AI42" s="634"/>
      <c r="AJ42" s="635"/>
      <c r="AK42" s="636"/>
      <c r="AL42" s="636"/>
      <c r="AM42" s="637"/>
      <c r="AN42" s="638"/>
      <c r="AO42" s="622"/>
      <c r="AP42" s="623"/>
      <c r="AQ42" s="623"/>
      <c r="AR42" s="623"/>
      <c r="AS42" s="635"/>
      <c r="AT42" s="636"/>
      <c r="AU42" s="638"/>
      <c r="AV42" s="638"/>
      <c r="BE42" s="635"/>
      <c r="BF42" s="638"/>
      <c r="BG42" s="638"/>
    </row>
    <row r="43" spans="1:59" ht="30" customHeight="1" x14ac:dyDescent="0.75">
      <c r="A43" s="624" t="s">
        <v>1285</v>
      </c>
      <c r="B43" s="625"/>
      <c r="C43" s="626" t="s">
        <v>477</v>
      </c>
      <c r="D43" s="610"/>
      <c r="E43" s="611" t="s">
        <v>886</v>
      </c>
      <c r="F43" s="627">
        <v>1</v>
      </c>
      <c r="G43" s="628"/>
      <c r="H43" s="629"/>
      <c r="I43" s="630">
        <f t="shared" si="23"/>
        <v>0</v>
      </c>
      <c r="J43" s="631"/>
      <c r="K43" s="630">
        <f t="shared" si="18"/>
        <v>0</v>
      </c>
      <c r="L43" s="630"/>
      <c r="M43" s="630">
        <f t="shared" si="19"/>
        <v>0</v>
      </c>
      <c r="N43" s="630"/>
      <c r="O43" s="630">
        <f t="shared" si="6"/>
        <v>0</v>
      </c>
      <c r="P43" s="630"/>
      <c r="Q43" s="630">
        <f t="shared" si="7"/>
        <v>0</v>
      </c>
      <c r="R43" s="630"/>
      <c r="S43" s="630">
        <f t="shared" si="24"/>
        <v>0</v>
      </c>
      <c r="T43" s="630">
        <f t="shared" si="25"/>
        <v>0</v>
      </c>
      <c r="U43" s="630">
        <f t="shared" si="26"/>
        <v>0</v>
      </c>
      <c r="V43" s="630">
        <f t="shared" si="8"/>
        <v>0</v>
      </c>
      <c r="W43" s="632"/>
      <c r="X43" s="610"/>
      <c r="Y43" s="415"/>
      <c r="Z43" s="633"/>
      <c r="AA43" s="610"/>
      <c r="AB43" s="611"/>
      <c r="AC43" s="634"/>
      <c r="AE43" s="610"/>
      <c r="AF43" s="633"/>
      <c r="AG43" s="610"/>
      <c r="AH43" s="611"/>
      <c r="AI43" s="634"/>
      <c r="AJ43" s="635"/>
      <c r="AK43" s="636"/>
      <c r="AL43" s="636"/>
      <c r="AM43" s="637"/>
      <c r="AN43" s="638"/>
      <c r="AO43" s="622"/>
      <c r="AP43" s="623"/>
      <c r="AQ43" s="623"/>
      <c r="AR43" s="623"/>
      <c r="AS43" s="635"/>
      <c r="AT43" s="636"/>
      <c r="AU43" s="638"/>
      <c r="AV43" s="638"/>
      <c r="BE43" s="635"/>
      <c r="BF43" s="638"/>
      <c r="BG43" s="638"/>
    </row>
    <row r="44" spans="1:59" ht="30" customHeight="1" x14ac:dyDescent="0.75">
      <c r="A44" s="624" t="s">
        <v>1286</v>
      </c>
      <c r="B44" s="625"/>
      <c r="C44" s="626" t="s">
        <v>115</v>
      </c>
      <c r="D44" s="610"/>
      <c r="E44" s="611" t="s">
        <v>116</v>
      </c>
      <c r="F44" s="627">
        <v>3</v>
      </c>
      <c r="G44" s="628"/>
      <c r="H44" s="629"/>
      <c r="I44" s="630">
        <f t="shared" si="23"/>
        <v>0</v>
      </c>
      <c r="J44" s="631"/>
      <c r="K44" s="630">
        <f t="shared" si="18"/>
        <v>0</v>
      </c>
      <c r="L44" s="630"/>
      <c r="M44" s="630">
        <f t="shared" si="19"/>
        <v>0</v>
      </c>
      <c r="N44" s="630"/>
      <c r="O44" s="630">
        <f t="shared" si="6"/>
        <v>0</v>
      </c>
      <c r="P44" s="630"/>
      <c r="Q44" s="630">
        <f t="shared" si="7"/>
        <v>0</v>
      </c>
      <c r="R44" s="630"/>
      <c r="S44" s="630">
        <f t="shared" si="24"/>
        <v>0</v>
      </c>
      <c r="T44" s="630">
        <f t="shared" si="25"/>
        <v>0</v>
      </c>
      <c r="U44" s="630">
        <f t="shared" si="26"/>
        <v>0</v>
      </c>
      <c r="V44" s="630">
        <f t="shared" si="8"/>
        <v>0</v>
      </c>
      <c r="W44" s="632"/>
      <c r="X44" s="610"/>
      <c r="Y44" s="415"/>
      <c r="Z44" s="633"/>
      <c r="AA44" s="610"/>
      <c r="AB44" s="611"/>
      <c r="AC44" s="634"/>
      <c r="AE44" s="610"/>
      <c r="AF44" s="633"/>
      <c r="AG44" s="610"/>
      <c r="AH44" s="611"/>
      <c r="AI44" s="634"/>
      <c r="AJ44" s="635"/>
      <c r="AK44" s="636"/>
      <c r="AL44" s="636"/>
      <c r="AM44" s="637"/>
      <c r="AN44" s="638"/>
      <c r="AO44" s="622"/>
      <c r="AP44" s="623"/>
      <c r="AQ44" s="623"/>
      <c r="AR44" s="623"/>
      <c r="AS44" s="635"/>
      <c r="AT44" s="636"/>
      <c r="AU44" s="638"/>
      <c r="AV44" s="638"/>
      <c r="BE44" s="635"/>
      <c r="BF44" s="638"/>
      <c r="BG44" s="638"/>
    </row>
    <row r="45" spans="1:59" ht="30" customHeight="1" x14ac:dyDescent="0.75">
      <c r="A45" s="624" t="s">
        <v>1287</v>
      </c>
      <c r="B45" s="625"/>
      <c r="C45" s="626" t="s">
        <v>120</v>
      </c>
      <c r="D45" s="610"/>
      <c r="E45" s="611" t="s">
        <v>886</v>
      </c>
      <c r="F45" s="627">
        <v>1</v>
      </c>
      <c r="G45" s="628"/>
      <c r="H45" s="629"/>
      <c r="I45" s="630">
        <f t="shared" si="23"/>
        <v>0</v>
      </c>
      <c r="J45" s="631"/>
      <c r="K45" s="630">
        <f t="shared" si="18"/>
        <v>0</v>
      </c>
      <c r="L45" s="630"/>
      <c r="M45" s="630">
        <f t="shared" si="19"/>
        <v>0</v>
      </c>
      <c r="N45" s="630"/>
      <c r="O45" s="630">
        <f t="shared" si="6"/>
        <v>0</v>
      </c>
      <c r="P45" s="630"/>
      <c r="Q45" s="630">
        <f t="shared" si="7"/>
        <v>0</v>
      </c>
      <c r="R45" s="630"/>
      <c r="S45" s="630">
        <f t="shared" si="24"/>
        <v>0</v>
      </c>
      <c r="T45" s="630">
        <f t="shared" si="25"/>
        <v>0</v>
      </c>
      <c r="U45" s="630">
        <f t="shared" si="26"/>
        <v>0</v>
      </c>
      <c r="V45" s="630">
        <f t="shared" si="8"/>
        <v>0</v>
      </c>
      <c r="W45" s="632"/>
      <c r="X45" s="610"/>
      <c r="Y45" s="415"/>
      <c r="Z45" s="633"/>
      <c r="AA45" s="610"/>
      <c r="AB45" s="611"/>
      <c r="AC45" s="634"/>
      <c r="AE45" s="610"/>
      <c r="AF45" s="633"/>
      <c r="AG45" s="610"/>
      <c r="AH45" s="611"/>
      <c r="AI45" s="634"/>
      <c r="AJ45" s="635"/>
      <c r="AK45" s="636"/>
      <c r="AL45" s="636"/>
      <c r="AM45" s="637"/>
      <c r="AN45" s="638"/>
      <c r="AO45" s="622"/>
      <c r="AP45" s="623"/>
      <c r="AQ45" s="623"/>
      <c r="AR45" s="623"/>
      <c r="AS45" s="635"/>
      <c r="AT45" s="636"/>
      <c r="AU45" s="638"/>
      <c r="AV45" s="638"/>
      <c r="BE45" s="635"/>
      <c r="BF45" s="638"/>
      <c r="BG45" s="638"/>
    </row>
    <row r="46" spans="1:59" ht="30" customHeight="1" x14ac:dyDescent="0.75">
      <c r="A46" s="650" t="s">
        <v>122</v>
      </c>
      <c r="C46" s="609" t="s">
        <v>131</v>
      </c>
      <c r="D46" s="610"/>
      <c r="E46" s="654"/>
      <c r="F46" s="112"/>
      <c r="G46" s="613"/>
      <c r="H46" s="614"/>
      <c r="I46" s="616"/>
      <c r="J46" s="613"/>
      <c r="K46" s="616"/>
      <c r="L46" s="613"/>
      <c r="M46" s="614"/>
      <c r="N46" s="614"/>
      <c r="O46" s="630"/>
      <c r="P46" s="613"/>
      <c r="Q46" s="630"/>
      <c r="R46" s="614"/>
      <c r="S46" s="630"/>
      <c r="T46" s="630"/>
      <c r="U46" s="630"/>
      <c r="V46" s="630"/>
      <c r="W46" s="632"/>
      <c r="X46" s="651"/>
      <c r="Z46" s="645"/>
      <c r="AA46" s="610"/>
      <c r="AB46" s="654"/>
      <c r="AC46" s="113"/>
      <c r="AE46" s="651"/>
      <c r="AF46" s="645"/>
      <c r="AG46" s="610"/>
      <c r="AH46" s="654"/>
      <c r="AI46" s="113"/>
      <c r="AJ46" s="620"/>
      <c r="AK46" s="621"/>
      <c r="AL46" s="621"/>
      <c r="AM46" s="622"/>
      <c r="AN46" s="623"/>
      <c r="AO46" s="622"/>
      <c r="AP46" s="623"/>
      <c r="AQ46" s="623"/>
      <c r="AR46" s="623"/>
      <c r="AS46" s="620"/>
      <c r="AT46" s="621"/>
      <c r="AU46" s="623"/>
      <c r="AV46" s="623"/>
      <c r="BE46" s="635"/>
      <c r="BF46" s="638"/>
      <c r="BG46" s="638"/>
    </row>
    <row r="47" spans="1:59" ht="30" customHeight="1" x14ac:dyDescent="0.75">
      <c r="A47" s="655" t="s">
        <v>123</v>
      </c>
      <c r="B47" s="625"/>
      <c r="C47" s="626" t="s">
        <v>1288</v>
      </c>
      <c r="D47" s="610"/>
      <c r="E47" s="654" t="s">
        <v>886</v>
      </c>
      <c r="F47" s="112">
        <v>4</v>
      </c>
      <c r="G47" s="628"/>
      <c r="H47" s="656"/>
      <c r="I47" s="657">
        <f>F47*H47</f>
        <v>0</v>
      </c>
      <c r="J47" s="631"/>
      <c r="K47" s="630">
        <f t="shared" ref="K47:K53" si="27">+F47*J47</f>
        <v>0</v>
      </c>
      <c r="L47" s="613"/>
      <c r="M47" s="614">
        <f t="shared" ref="M47:M53" si="28">F47*L47</f>
        <v>0</v>
      </c>
      <c r="N47" s="614"/>
      <c r="O47" s="630">
        <f t="shared" si="6"/>
        <v>0</v>
      </c>
      <c r="P47" s="658"/>
      <c r="Q47" s="630">
        <f t="shared" si="7"/>
        <v>0</v>
      </c>
      <c r="R47" s="659"/>
      <c r="S47" s="630">
        <f>F47*R47</f>
        <v>0</v>
      </c>
      <c r="T47" s="630">
        <f>I47+Q47+M47</f>
        <v>0</v>
      </c>
      <c r="U47" s="630">
        <f>+K47+O47+S47</f>
        <v>0</v>
      </c>
      <c r="V47" s="630">
        <f t="shared" si="8"/>
        <v>0</v>
      </c>
      <c r="W47" s="632"/>
      <c r="X47" s="660"/>
      <c r="Y47" s="415"/>
      <c r="Z47" s="633"/>
      <c r="AA47" s="610"/>
      <c r="AB47" s="654"/>
      <c r="AC47" s="113"/>
      <c r="AE47" s="660"/>
      <c r="AF47" s="633"/>
      <c r="AG47" s="610"/>
      <c r="AH47" s="654"/>
      <c r="AI47" s="113"/>
      <c r="AJ47" s="635"/>
      <c r="AK47" s="636"/>
      <c r="AL47" s="636"/>
      <c r="AM47" s="637"/>
      <c r="AN47" s="638"/>
      <c r="AO47" s="622"/>
      <c r="AP47" s="623"/>
      <c r="AQ47" s="623"/>
      <c r="AR47" s="623"/>
      <c r="AS47" s="635"/>
      <c r="AT47" s="636"/>
      <c r="AU47" s="638"/>
      <c r="AV47" s="638"/>
      <c r="BE47" s="635"/>
      <c r="BF47" s="638"/>
      <c r="BG47" s="638"/>
    </row>
    <row r="48" spans="1:59" ht="30" customHeight="1" x14ac:dyDescent="0.75">
      <c r="A48" s="655" t="s">
        <v>124</v>
      </c>
      <c r="B48" s="625"/>
      <c r="C48" s="626" t="s">
        <v>137</v>
      </c>
      <c r="D48" s="610"/>
      <c r="E48" s="654" t="s">
        <v>886</v>
      </c>
      <c r="F48" s="112">
        <v>4</v>
      </c>
      <c r="G48" s="628"/>
      <c r="H48" s="656"/>
      <c r="I48" s="657">
        <f t="shared" ref="I48:I53" si="29">F48*H48</f>
        <v>0</v>
      </c>
      <c r="J48" s="631"/>
      <c r="K48" s="630">
        <f t="shared" si="27"/>
        <v>0</v>
      </c>
      <c r="L48" s="613"/>
      <c r="M48" s="614">
        <f t="shared" si="28"/>
        <v>0</v>
      </c>
      <c r="N48" s="614"/>
      <c r="O48" s="630">
        <f t="shared" si="6"/>
        <v>0</v>
      </c>
      <c r="P48" s="658"/>
      <c r="Q48" s="630">
        <f t="shared" si="7"/>
        <v>0</v>
      </c>
      <c r="R48" s="659"/>
      <c r="S48" s="630">
        <f>F48*R48</f>
        <v>0</v>
      </c>
      <c r="T48" s="630">
        <f>I48+Q48+M48</f>
        <v>0</v>
      </c>
      <c r="U48" s="630">
        <f>+K48+O48+S48</f>
        <v>0</v>
      </c>
      <c r="V48" s="630">
        <f t="shared" si="8"/>
        <v>0</v>
      </c>
      <c r="W48" s="632"/>
      <c r="X48" s="660"/>
      <c r="Y48" s="415"/>
      <c r="Z48" s="633"/>
      <c r="AA48" s="610"/>
      <c r="AB48" s="654"/>
      <c r="AC48" s="113"/>
      <c r="AE48" s="660"/>
      <c r="AF48" s="633"/>
      <c r="AG48" s="610"/>
      <c r="AH48" s="654"/>
      <c r="AI48" s="113"/>
      <c r="AJ48" s="635"/>
      <c r="AK48" s="636"/>
      <c r="AL48" s="636"/>
      <c r="AM48" s="637"/>
      <c r="AN48" s="638"/>
      <c r="AO48" s="622"/>
      <c r="AP48" s="623"/>
      <c r="AQ48" s="623"/>
      <c r="AR48" s="623"/>
      <c r="AS48" s="635"/>
      <c r="AT48" s="636"/>
      <c r="AU48" s="638"/>
      <c r="AV48" s="638"/>
      <c r="BE48" s="635"/>
      <c r="BF48" s="638"/>
      <c r="BG48" s="638"/>
    </row>
    <row r="49" spans="1:59" ht="30" customHeight="1" x14ac:dyDescent="0.75">
      <c r="A49" s="655" t="s">
        <v>125</v>
      </c>
      <c r="B49" s="625"/>
      <c r="C49" s="626" t="s">
        <v>1289</v>
      </c>
      <c r="D49" s="610"/>
      <c r="E49" s="654" t="s">
        <v>886</v>
      </c>
      <c r="F49" s="112">
        <v>2</v>
      </c>
      <c r="G49" s="628"/>
      <c r="H49" s="656"/>
      <c r="I49" s="657">
        <f t="shared" si="29"/>
        <v>0</v>
      </c>
      <c r="J49" s="631"/>
      <c r="K49" s="630">
        <f t="shared" si="27"/>
        <v>0</v>
      </c>
      <c r="L49" s="613"/>
      <c r="M49" s="614">
        <f t="shared" si="28"/>
        <v>0</v>
      </c>
      <c r="N49" s="614"/>
      <c r="O49" s="630">
        <f t="shared" si="6"/>
        <v>0</v>
      </c>
      <c r="P49" s="658"/>
      <c r="Q49" s="630">
        <f t="shared" si="7"/>
        <v>0</v>
      </c>
      <c r="R49" s="659"/>
      <c r="S49" s="630">
        <f>F49*R49</f>
        <v>0</v>
      </c>
      <c r="T49" s="630">
        <f>I49+Q49+M49</f>
        <v>0</v>
      </c>
      <c r="U49" s="630">
        <f>+K49+O49+S49</f>
        <v>0</v>
      </c>
      <c r="V49" s="630">
        <f t="shared" si="8"/>
        <v>0</v>
      </c>
      <c r="W49" s="632"/>
      <c r="X49" s="660"/>
      <c r="Y49" s="415"/>
      <c r="Z49" s="633"/>
      <c r="AA49" s="610"/>
      <c r="AB49" s="654"/>
      <c r="AC49" s="113"/>
      <c r="AE49" s="660"/>
      <c r="AF49" s="633"/>
      <c r="AG49" s="610"/>
      <c r="AH49" s="654"/>
      <c r="AI49" s="113"/>
      <c r="AJ49" s="635"/>
      <c r="AK49" s="636"/>
      <c r="AL49" s="636"/>
      <c r="AM49" s="637"/>
      <c r="AN49" s="638"/>
      <c r="AO49" s="622"/>
      <c r="AP49" s="623"/>
      <c r="AQ49" s="623"/>
      <c r="AR49" s="623"/>
      <c r="AS49" s="635"/>
      <c r="AT49" s="636"/>
      <c r="AU49" s="638"/>
      <c r="AV49" s="638"/>
      <c r="BE49" s="635"/>
      <c r="BF49" s="638"/>
      <c r="BG49" s="638"/>
    </row>
    <row r="50" spans="1:59" ht="30" customHeight="1" x14ac:dyDescent="0.75">
      <c r="A50" s="655" t="s">
        <v>126</v>
      </c>
      <c r="B50" s="625"/>
      <c r="C50" s="626" t="s">
        <v>1290</v>
      </c>
      <c r="D50" s="610"/>
      <c r="E50" s="654" t="s">
        <v>886</v>
      </c>
      <c r="F50" s="112">
        <v>2</v>
      </c>
      <c r="G50" s="628"/>
      <c r="H50" s="656"/>
      <c r="I50" s="657">
        <f t="shared" si="29"/>
        <v>0</v>
      </c>
      <c r="J50" s="631"/>
      <c r="K50" s="630">
        <f t="shared" si="27"/>
        <v>0</v>
      </c>
      <c r="L50" s="613"/>
      <c r="M50" s="614">
        <f t="shared" si="28"/>
        <v>0</v>
      </c>
      <c r="N50" s="614"/>
      <c r="O50" s="630">
        <f t="shared" si="6"/>
        <v>0</v>
      </c>
      <c r="P50" s="658"/>
      <c r="Q50" s="630">
        <f t="shared" si="7"/>
        <v>0</v>
      </c>
      <c r="R50" s="659"/>
      <c r="S50" s="630">
        <f>F50*R50</f>
        <v>0</v>
      </c>
      <c r="T50" s="630">
        <f>I50+Q50+M50</f>
        <v>0</v>
      </c>
      <c r="U50" s="630">
        <f>+K50+O50+S50</f>
        <v>0</v>
      </c>
      <c r="V50" s="630">
        <f t="shared" si="8"/>
        <v>0</v>
      </c>
      <c r="W50" s="632"/>
      <c r="X50" s="660"/>
      <c r="Y50" s="415"/>
      <c r="Z50" s="633"/>
      <c r="AA50" s="610"/>
      <c r="AB50" s="654"/>
      <c r="AC50" s="113"/>
      <c r="AE50" s="660"/>
      <c r="AF50" s="633"/>
      <c r="AG50" s="610"/>
      <c r="AH50" s="654"/>
      <c r="AI50" s="113"/>
      <c r="AJ50" s="635"/>
      <c r="AK50" s="636"/>
      <c r="AL50" s="636"/>
      <c r="AM50" s="637"/>
      <c r="AN50" s="638"/>
      <c r="AO50" s="622"/>
      <c r="AP50" s="623"/>
      <c r="AQ50" s="623"/>
      <c r="AR50" s="623"/>
      <c r="AS50" s="635"/>
      <c r="AT50" s="636"/>
      <c r="AU50" s="638"/>
      <c r="AV50" s="638"/>
      <c r="BE50" s="635"/>
      <c r="BF50" s="638"/>
      <c r="BG50" s="638"/>
    </row>
    <row r="51" spans="1:59" ht="30" customHeight="1" x14ac:dyDescent="0.75">
      <c r="A51" s="655" t="s">
        <v>127</v>
      </c>
      <c r="B51" s="625"/>
      <c r="C51" s="626" t="s">
        <v>1291</v>
      </c>
      <c r="D51" s="610"/>
      <c r="E51" s="654" t="s">
        <v>886</v>
      </c>
      <c r="F51" s="112">
        <v>2</v>
      </c>
      <c r="G51" s="628"/>
      <c r="H51" s="656"/>
      <c r="I51" s="657"/>
      <c r="J51" s="631"/>
      <c r="K51" s="630"/>
      <c r="L51" s="613"/>
      <c r="M51" s="614"/>
      <c r="N51" s="614"/>
      <c r="O51" s="630"/>
      <c r="P51" s="658"/>
      <c r="Q51" s="630"/>
      <c r="R51" s="659"/>
      <c r="S51" s="630"/>
      <c r="T51" s="630"/>
      <c r="U51" s="630"/>
      <c r="V51" s="630"/>
      <c r="W51" s="632"/>
      <c r="X51" s="660"/>
      <c r="Y51" s="415"/>
      <c r="Z51" s="633"/>
      <c r="AA51" s="610"/>
      <c r="AB51" s="654"/>
      <c r="AC51" s="113"/>
      <c r="AE51" s="660"/>
      <c r="AF51" s="633"/>
      <c r="AG51" s="610"/>
      <c r="AH51" s="654"/>
      <c r="AI51" s="113"/>
      <c r="AJ51" s="635"/>
      <c r="AK51" s="636"/>
      <c r="AL51" s="636"/>
      <c r="AM51" s="637"/>
      <c r="AN51" s="638"/>
      <c r="AO51" s="622"/>
      <c r="AP51" s="623"/>
      <c r="AQ51" s="623"/>
      <c r="AR51" s="623"/>
      <c r="AS51" s="635"/>
      <c r="AT51" s="636"/>
      <c r="AU51" s="638"/>
      <c r="AV51" s="638"/>
      <c r="BE51" s="635"/>
      <c r="BF51" s="638"/>
      <c r="BG51" s="638"/>
    </row>
    <row r="52" spans="1:59" ht="30" customHeight="1" x14ac:dyDescent="0.75">
      <c r="A52" s="655" t="s">
        <v>128</v>
      </c>
      <c r="B52" s="625"/>
      <c r="C52" s="626" t="s">
        <v>141</v>
      </c>
      <c r="D52" s="610"/>
      <c r="E52" s="654" t="s">
        <v>886</v>
      </c>
      <c r="F52" s="112">
        <v>1</v>
      </c>
      <c r="G52" s="628"/>
      <c r="H52" s="656"/>
      <c r="I52" s="657">
        <f t="shared" si="29"/>
        <v>0</v>
      </c>
      <c r="J52" s="631"/>
      <c r="K52" s="630">
        <f t="shared" si="27"/>
        <v>0</v>
      </c>
      <c r="L52" s="613"/>
      <c r="M52" s="614">
        <f t="shared" si="28"/>
        <v>0</v>
      </c>
      <c r="N52" s="614"/>
      <c r="O52" s="630">
        <f t="shared" si="6"/>
        <v>0</v>
      </c>
      <c r="P52" s="658"/>
      <c r="Q52" s="630">
        <f t="shared" si="7"/>
        <v>0</v>
      </c>
      <c r="R52" s="659"/>
      <c r="S52" s="630">
        <f>F52*R52</f>
        <v>0</v>
      </c>
      <c r="T52" s="630">
        <f>I52+Q52+M52</f>
        <v>0</v>
      </c>
      <c r="U52" s="630">
        <f>+K52+O52+S52</f>
        <v>0</v>
      </c>
      <c r="V52" s="630">
        <f t="shared" si="8"/>
        <v>0</v>
      </c>
      <c r="W52" s="632"/>
      <c r="X52" s="660"/>
      <c r="Y52" s="415"/>
      <c r="Z52" s="633"/>
      <c r="AA52" s="610"/>
      <c r="AB52" s="654"/>
      <c r="AC52" s="113"/>
      <c r="AE52" s="660"/>
      <c r="AF52" s="633"/>
      <c r="AG52" s="610"/>
      <c r="AH52" s="654"/>
      <c r="AI52" s="113"/>
      <c r="AJ52" s="635"/>
      <c r="AK52" s="636"/>
      <c r="AL52" s="636"/>
      <c r="AM52" s="637"/>
      <c r="AN52" s="638"/>
      <c r="AO52" s="622"/>
      <c r="AP52" s="623"/>
      <c r="AQ52" s="623"/>
      <c r="AR52" s="623"/>
      <c r="AS52" s="635"/>
      <c r="AT52" s="636"/>
      <c r="AU52" s="638"/>
      <c r="AV52" s="638"/>
      <c r="BE52" s="635"/>
      <c r="BF52" s="638"/>
      <c r="BG52" s="638"/>
    </row>
    <row r="53" spans="1:59" ht="30" customHeight="1" x14ac:dyDescent="0.75">
      <c r="A53" s="655" t="s">
        <v>129</v>
      </c>
      <c r="B53" s="625"/>
      <c r="C53" s="626" t="s">
        <v>144</v>
      </c>
      <c r="D53" s="610"/>
      <c r="E53" s="654" t="s">
        <v>886</v>
      </c>
      <c r="F53" s="112">
        <v>2</v>
      </c>
      <c r="G53" s="628"/>
      <c r="H53" s="656"/>
      <c r="I53" s="657">
        <f t="shared" si="29"/>
        <v>0</v>
      </c>
      <c r="J53" s="631"/>
      <c r="K53" s="630">
        <f t="shared" si="27"/>
        <v>0</v>
      </c>
      <c r="L53" s="613"/>
      <c r="M53" s="614">
        <f t="shared" si="28"/>
        <v>0</v>
      </c>
      <c r="N53" s="614"/>
      <c r="O53" s="630">
        <f t="shared" si="6"/>
        <v>0</v>
      </c>
      <c r="P53" s="658"/>
      <c r="Q53" s="630">
        <f t="shared" si="7"/>
        <v>0</v>
      </c>
      <c r="R53" s="659"/>
      <c r="S53" s="630">
        <f>F53*R53</f>
        <v>0</v>
      </c>
      <c r="T53" s="630">
        <f>I53+Q53+M53</f>
        <v>0</v>
      </c>
      <c r="U53" s="630">
        <f>+K53+O53+S53</f>
        <v>0</v>
      </c>
      <c r="V53" s="630">
        <f t="shared" si="8"/>
        <v>0</v>
      </c>
      <c r="W53" s="632"/>
      <c r="X53" s="660"/>
      <c r="Y53" s="415"/>
      <c r="Z53" s="633"/>
      <c r="AA53" s="610"/>
      <c r="AB53" s="654"/>
      <c r="AC53" s="113"/>
      <c r="AE53" s="660"/>
      <c r="AF53" s="633"/>
      <c r="AG53" s="610"/>
      <c r="AH53" s="654"/>
      <c r="AI53" s="113"/>
      <c r="AJ53" s="635"/>
      <c r="AK53" s="636"/>
      <c r="AL53" s="636"/>
      <c r="AM53" s="637"/>
      <c r="AN53" s="638"/>
      <c r="AO53" s="622"/>
      <c r="AP53" s="623"/>
      <c r="AQ53" s="623"/>
      <c r="AR53" s="623"/>
      <c r="AS53" s="635"/>
      <c r="AT53" s="636"/>
      <c r="AU53" s="638"/>
      <c r="AV53" s="638"/>
      <c r="BE53" s="635"/>
      <c r="BF53" s="638"/>
      <c r="BG53" s="638"/>
    </row>
    <row r="54" spans="1:59" ht="30" customHeight="1" x14ac:dyDescent="0.75">
      <c r="A54" s="655" t="s">
        <v>1292</v>
      </c>
      <c r="B54" s="625"/>
      <c r="C54" s="626" t="s">
        <v>1293</v>
      </c>
      <c r="D54" s="610"/>
      <c r="E54" s="654" t="s">
        <v>886</v>
      </c>
      <c r="F54" s="112">
        <v>1</v>
      </c>
      <c r="G54" s="628"/>
      <c r="H54" s="656"/>
      <c r="I54" s="657"/>
      <c r="J54" s="631"/>
      <c r="K54" s="630"/>
      <c r="L54" s="613"/>
      <c r="M54" s="614"/>
      <c r="N54" s="614"/>
      <c r="O54" s="630"/>
      <c r="P54" s="658"/>
      <c r="Q54" s="630"/>
      <c r="R54" s="656"/>
      <c r="S54" s="630"/>
      <c r="T54" s="630"/>
      <c r="U54" s="630"/>
      <c r="V54" s="630"/>
      <c r="W54" s="632"/>
      <c r="X54" s="660"/>
      <c r="Y54" s="415"/>
      <c r="Z54" s="633"/>
      <c r="AA54" s="610"/>
      <c r="AB54" s="654"/>
      <c r="AC54" s="113"/>
      <c r="AE54" s="660"/>
      <c r="AF54" s="633"/>
      <c r="AG54" s="610"/>
      <c r="AH54" s="654"/>
      <c r="AI54" s="113"/>
      <c r="AJ54" s="635"/>
      <c r="AK54" s="636"/>
      <c r="AL54" s="636"/>
      <c r="AM54" s="637"/>
      <c r="AN54" s="638"/>
      <c r="AO54" s="622"/>
      <c r="AP54" s="623"/>
      <c r="AQ54" s="623"/>
      <c r="AR54" s="623"/>
      <c r="AS54" s="635"/>
      <c r="AT54" s="636"/>
      <c r="AU54" s="638"/>
      <c r="AV54" s="638"/>
      <c r="BE54" s="635"/>
      <c r="BF54" s="638"/>
      <c r="BG54" s="638"/>
    </row>
    <row r="55" spans="1:59" ht="30" customHeight="1" x14ac:dyDescent="0.75">
      <c r="A55" s="650" t="s">
        <v>146</v>
      </c>
      <c r="B55" s="608" t="s">
        <v>147</v>
      </c>
      <c r="C55" s="609"/>
      <c r="D55" s="610"/>
      <c r="E55" s="654"/>
      <c r="F55" s="112"/>
      <c r="G55" s="613"/>
      <c r="H55" s="614"/>
      <c r="I55" s="616"/>
      <c r="J55" s="613"/>
      <c r="K55" s="616"/>
      <c r="L55" s="613"/>
      <c r="M55" s="614"/>
      <c r="N55" s="614"/>
      <c r="O55" s="630"/>
      <c r="P55" s="613"/>
      <c r="Q55" s="630"/>
      <c r="R55" s="614"/>
      <c r="S55" s="630"/>
      <c r="T55" s="630"/>
      <c r="U55" s="630"/>
      <c r="V55" s="630"/>
      <c r="W55" s="632"/>
      <c r="X55" s="651"/>
      <c r="Y55" s="644"/>
      <c r="Z55" s="645"/>
      <c r="AA55" s="610"/>
      <c r="AB55" s="654"/>
      <c r="AC55" s="113"/>
      <c r="AE55" s="651"/>
      <c r="AF55" s="644"/>
      <c r="AG55" s="610"/>
      <c r="AH55" s="654"/>
      <c r="AI55" s="113"/>
      <c r="AJ55" s="620"/>
      <c r="AK55" s="621"/>
      <c r="AL55" s="621"/>
      <c r="AM55" s="622"/>
      <c r="AN55" s="623"/>
      <c r="AO55" s="622"/>
      <c r="AP55" s="623"/>
      <c r="AQ55" s="623"/>
      <c r="AR55" s="623"/>
      <c r="AS55" s="620"/>
      <c r="AT55" s="621"/>
      <c r="AU55" s="623"/>
      <c r="AV55" s="623"/>
      <c r="BE55" s="635"/>
      <c r="BF55" s="638"/>
      <c r="BG55" s="638"/>
    </row>
    <row r="56" spans="1:59" ht="30" customHeight="1" x14ac:dyDescent="0.75">
      <c r="A56" s="624" t="s">
        <v>149</v>
      </c>
      <c r="B56" s="625"/>
      <c r="C56" s="626" t="s">
        <v>1294</v>
      </c>
      <c r="D56" s="610"/>
      <c r="E56" s="611" t="s">
        <v>116</v>
      </c>
      <c r="F56" s="627">
        <v>2</v>
      </c>
      <c r="G56" s="628"/>
      <c r="H56" s="629"/>
      <c r="I56" s="630">
        <f>F56*H56</f>
        <v>0</v>
      </c>
      <c r="J56" s="631"/>
      <c r="K56" s="630">
        <f t="shared" ref="K56:K58" si="30">+F56*J56</f>
        <v>0</v>
      </c>
      <c r="L56" s="630"/>
      <c r="M56" s="630">
        <f t="shared" ref="M56:M58" si="31">F56*L56</f>
        <v>0</v>
      </c>
      <c r="N56" s="630"/>
      <c r="O56" s="630">
        <f t="shared" si="6"/>
        <v>0</v>
      </c>
      <c r="P56" s="630"/>
      <c r="Q56" s="630">
        <f t="shared" si="7"/>
        <v>0</v>
      </c>
      <c r="R56" s="630"/>
      <c r="S56" s="630">
        <f>F56*R56</f>
        <v>0</v>
      </c>
      <c r="T56" s="630">
        <f>I56+Q56+M56</f>
        <v>0</v>
      </c>
      <c r="U56" s="630">
        <f>+K56+O56+S56</f>
        <v>0</v>
      </c>
      <c r="V56" s="630">
        <f t="shared" si="8"/>
        <v>0</v>
      </c>
      <c r="W56" s="632"/>
      <c r="X56" s="610"/>
      <c r="Y56" s="415"/>
      <c r="Z56" s="633"/>
      <c r="AA56" s="610"/>
      <c r="AB56" s="611"/>
      <c r="AC56" s="634"/>
      <c r="AE56" s="610"/>
      <c r="AF56" s="633"/>
      <c r="AG56" s="610"/>
      <c r="AH56" s="611"/>
      <c r="AI56" s="634"/>
      <c r="AJ56" s="635"/>
      <c r="AK56" s="636"/>
      <c r="AL56" s="636"/>
      <c r="AM56" s="637"/>
      <c r="AN56" s="638"/>
      <c r="AO56" s="622"/>
      <c r="AP56" s="623"/>
      <c r="AQ56" s="623"/>
      <c r="AR56" s="623"/>
      <c r="AS56" s="635"/>
      <c r="AT56" s="636"/>
      <c r="AU56" s="638"/>
      <c r="AV56" s="638"/>
      <c r="BE56" s="635"/>
      <c r="BF56" s="638"/>
      <c r="BG56" s="638"/>
    </row>
    <row r="57" spans="1:59" ht="30" customHeight="1" x14ac:dyDescent="0.75">
      <c r="A57" s="624" t="s">
        <v>150</v>
      </c>
      <c r="B57" s="625"/>
      <c r="C57" s="626" t="s">
        <v>1295</v>
      </c>
      <c r="D57" s="610"/>
      <c r="E57" s="611" t="s">
        <v>116</v>
      </c>
      <c r="F57" s="627">
        <v>2</v>
      </c>
      <c r="G57" s="628"/>
      <c r="H57" s="629"/>
      <c r="I57" s="630">
        <f t="shared" ref="I57:I58" si="32">F57*H57</f>
        <v>0</v>
      </c>
      <c r="J57" s="631"/>
      <c r="K57" s="630">
        <f t="shared" si="30"/>
        <v>0</v>
      </c>
      <c r="L57" s="630"/>
      <c r="M57" s="630">
        <f t="shared" si="31"/>
        <v>0</v>
      </c>
      <c r="N57" s="630"/>
      <c r="O57" s="630">
        <f t="shared" si="6"/>
        <v>0</v>
      </c>
      <c r="P57" s="630"/>
      <c r="Q57" s="630">
        <f t="shared" si="7"/>
        <v>0</v>
      </c>
      <c r="R57" s="630"/>
      <c r="S57" s="630">
        <f>F57*R57</f>
        <v>0</v>
      </c>
      <c r="T57" s="630">
        <f>I57+Q57+M57</f>
        <v>0</v>
      </c>
      <c r="U57" s="630">
        <f>+K57+O57+S57</f>
        <v>0</v>
      </c>
      <c r="V57" s="630">
        <f t="shared" si="8"/>
        <v>0</v>
      </c>
      <c r="W57" s="632"/>
      <c r="X57" s="610"/>
      <c r="Y57" s="415"/>
      <c r="Z57" s="633"/>
      <c r="AA57" s="610"/>
      <c r="AB57" s="611"/>
      <c r="AC57" s="634"/>
      <c r="AE57" s="610"/>
      <c r="AF57" s="633"/>
      <c r="AG57" s="610"/>
      <c r="AH57" s="611"/>
      <c r="AI57" s="634"/>
      <c r="AJ57" s="635"/>
      <c r="AK57" s="636"/>
      <c r="AL57" s="636"/>
      <c r="AM57" s="637"/>
      <c r="AN57" s="638"/>
      <c r="AO57" s="622"/>
      <c r="AP57" s="623"/>
      <c r="AQ57" s="623"/>
      <c r="AR57" s="623"/>
      <c r="AS57" s="635"/>
      <c r="AT57" s="636"/>
      <c r="AU57" s="638"/>
      <c r="AV57" s="638"/>
      <c r="BE57" s="635"/>
      <c r="BF57" s="638"/>
      <c r="BG57" s="638"/>
    </row>
    <row r="58" spans="1:59" ht="30" customHeight="1" x14ac:dyDescent="0.75">
      <c r="A58" s="624" t="s">
        <v>151</v>
      </c>
      <c r="B58" s="625"/>
      <c r="C58" s="626" t="s">
        <v>154</v>
      </c>
      <c r="D58" s="610"/>
      <c r="E58" s="611" t="s">
        <v>116</v>
      </c>
      <c r="F58" s="627">
        <v>2</v>
      </c>
      <c r="G58" s="628"/>
      <c r="H58" s="629"/>
      <c r="I58" s="630">
        <f t="shared" si="32"/>
        <v>0</v>
      </c>
      <c r="J58" s="631"/>
      <c r="K58" s="630">
        <f t="shared" si="30"/>
        <v>0</v>
      </c>
      <c r="L58" s="630"/>
      <c r="M58" s="630">
        <f t="shared" si="31"/>
        <v>0</v>
      </c>
      <c r="N58" s="630"/>
      <c r="O58" s="630">
        <f t="shared" si="6"/>
        <v>0</v>
      </c>
      <c r="P58" s="630"/>
      <c r="Q58" s="630">
        <f t="shared" si="7"/>
        <v>0</v>
      </c>
      <c r="R58" s="630"/>
      <c r="S58" s="630">
        <f>F58*R58</f>
        <v>0</v>
      </c>
      <c r="T58" s="630">
        <f>I58+Q58+M58</f>
        <v>0</v>
      </c>
      <c r="U58" s="630">
        <f>+K58+O58+S58</f>
        <v>0</v>
      </c>
      <c r="V58" s="630">
        <f t="shared" si="8"/>
        <v>0</v>
      </c>
      <c r="W58" s="632"/>
      <c r="X58" s="610"/>
      <c r="Y58" s="415"/>
      <c r="Z58" s="633"/>
      <c r="AA58" s="610"/>
      <c r="AB58" s="611"/>
      <c r="AC58" s="634"/>
      <c r="AE58" s="610"/>
      <c r="AF58" s="633"/>
      <c r="AG58" s="610"/>
      <c r="AH58" s="611"/>
      <c r="AI58" s="634"/>
      <c r="AJ58" s="635"/>
      <c r="AK58" s="636"/>
      <c r="AL58" s="636"/>
      <c r="AM58" s="637"/>
      <c r="AN58" s="638"/>
      <c r="AO58" s="622"/>
      <c r="AP58" s="623"/>
      <c r="AQ58" s="623"/>
      <c r="AR58" s="623"/>
      <c r="AS58" s="635"/>
      <c r="AT58" s="636"/>
      <c r="AU58" s="638"/>
      <c r="AV58" s="638"/>
      <c r="BE58" s="635"/>
      <c r="BF58" s="638"/>
      <c r="BG58" s="638"/>
    </row>
    <row r="59" spans="1:59" ht="30" customHeight="1" x14ac:dyDescent="0.75">
      <c r="A59" s="650" t="s">
        <v>158</v>
      </c>
      <c r="B59" s="608" t="s">
        <v>159</v>
      </c>
      <c r="C59" s="609"/>
      <c r="D59" s="610"/>
      <c r="E59" s="654"/>
      <c r="F59" s="112"/>
      <c r="G59" s="613"/>
      <c r="H59" s="614"/>
      <c r="I59" s="616"/>
      <c r="J59" s="613"/>
      <c r="K59" s="616"/>
      <c r="L59" s="613"/>
      <c r="M59" s="614"/>
      <c r="N59" s="614"/>
      <c r="O59" s="630"/>
      <c r="P59" s="613"/>
      <c r="Q59" s="630"/>
      <c r="R59" s="614"/>
      <c r="S59" s="630"/>
      <c r="T59" s="630"/>
      <c r="U59" s="630"/>
      <c r="V59" s="630"/>
      <c r="W59" s="632"/>
      <c r="X59" s="651"/>
      <c r="Y59" s="644"/>
      <c r="Z59" s="645"/>
      <c r="AA59" s="610"/>
      <c r="AB59" s="654"/>
      <c r="AC59" s="113"/>
      <c r="AE59" s="651"/>
      <c r="AF59" s="644"/>
      <c r="AG59" s="610"/>
      <c r="AH59" s="654"/>
      <c r="AI59" s="113"/>
      <c r="AJ59" s="620"/>
      <c r="AK59" s="636"/>
      <c r="AL59" s="636"/>
      <c r="AM59" s="622"/>
      <c r="AN59" s="623"/>
      <c r="AO59" s="622"/>
      <c r="AP59" s="623"/>
      <c r="AQ59" s="623"/>
      <c r="AR59" s="623"/>
      <c r="AS59" s="620"/>
      <c r="AT59" s="621"/>
      <c r="AU59" s="623"/>
      <c r="AV59" s="623"/>
      <c r="BE59" s="635"/>
      <c r="BF59" s="638"/>
      <c r="BG59" s="638"/>
    </row>
    <row r="60" spans="1:59" ht="30" customHeight="1" x14ac:dyDescent="0.75">
      <c r="A60" s="655" t="s">
        <v>161</v>
      </c>
      <c r="B60" s="625"/>
      <c r="C60" s="609" t="s">
        <v>1296</v>
      </c>
      <c r="D60" s="610"/>
      <c r="E60" s="654"/>
      <c r="F60" s="112"/>
      <c r="G60" s="613"/>
      <c r="H60" s="614"/>
      <c r="I60" s="616"/>
      <c r="J60" s="613"/>
      <c r="K60" s="616"/>
      <c r="L60" s="613"/>
      <c r="M60" s="614"/>
      <c r="N60" s="614"/>
      <c r="O60" s="630"/>
      <c r="P60" s="613"/>
      <c r="Q60" s="630"/>
      <c r="R60" s="614"/>
      <c r="S60" s="630"/>
      <c r="T60" s="630"/>
      <c r="U60" s="630"/>
      <c r="V60" s="630"/>
      <c r="W60" s="632"/>
      <c r="X60" s="660"/>
      <c r="Y60" s="415"/>
      <c r="Z60" s="645"/>
      <c r="AA60" s="610"/>
      <c r="AB60" s="654"/>
      <c r="AC60" s="113"/>
      <c r="AE60" s="660"/>
      <c r="AF60" s="645"/>
      <c r="AG60" s="610"/>
      <c r="AH60" s="654"/>
      <c r="AI60" s="113"/>
      <c r="AJ60" s="620"/>
      <c r="AK60" s="636"/>
      <c r="AL60" s="636"/>
      <c r="AM60" s="622"/>
      <c r="AN60" s="623"/>
      <c r="AO60" s="622"/>
      <c r="AP60" s="623"/>
      <c r="AQ60" s="623"/>
      <c r="AR60" s="623"/>
      <c r="AS60" s="620"/>
      <c r="AT60" s="621"/>
      <c r="AU60" s="623"/>
      <c r="AV60" s="623"/>
      <c r="BE60" s="635"/>
      <c r="BF60" s="638"/>
      <c r="BG60" s="638"/>
    </row>
    <row r="61" spans="1:59" ht="30" customHeight="1" x14ac:dyDescent="0.75">
      <c r="A61" s="655" t="s">
        <v>162</v>
      </c>
      <c r="B61" s="625"/>
      <c r="C61" s="661" t="s">
        <v>972</v>
      </c>
      <c r="D61" s="610"/>
      <c r="E61" s="654" t="s">
        <v>164</v>
      </c>
      <c r="F61" s="732">
        <v>3</v>
      </c>
      <c r="G61" s="628"/>
      <c r="H61" s="656"/>
      <c r="I61" s="657">
        <f>F61*H61</f>
        <v>0</v>
      </c>
      <c r="J61" s="631"/>
      <c r="K61" s="630">
        <f t="shared" ref="K61:K72" si="33">+F61*J61</f>
        <v>0</v>
      </c>
      <c r="L61" s="613"/>
      <c r="M61" s="614">
        <f t="shared" ref="M61:M72" si="34">F61*L61</f>
        <v>0</v>
      </c>
      <c r="N61" s="614"/>
      <c r="O61" s="630">
        <f t="shared" si="6"/>
        <v>0</v>
      </c>
      <c r="P61" s="658"/>
      <c r="Q61" s="630">
        <f t="shared" si="7"/>
        <v>0</v>
      </c>
      <c r="R61" s="659"/>
      <c r="S61" s="630">
        <f t="shared" ref="S61:S72" si="35">F61*R61</f>
        <v>0</v>
      </c>
      <c r="T61" s="630">
        <f t="shared" ref="T61:T72" si="36">I61+Q61+M61</f>
        <v>0</v>
      </c>
      <c r="U61" s="630">
        <f t="shared" ref="U61:U72" si="37">+K61+O61+S61</f>
        <v>0</v>
      </c>
      <c r="V61" s="630">
        <f t="shared" si="8"/>
        <v>0</v>
      </c>
      <c r="W61" s="632"/>
      <c r="X61" s="660"/>
      <c r="Y61" s="415"/>
      <c r="Z61" s="633"/>
      <c r="AA61" s="610"/>
      <c r="AB61" s="654"/>
      <c r="AC61" s="113"/>
      <c r="AE61" s="660"/>
      <c r="AF61" s="633"/>
      <c r="AG61" s="610"/>
      <c r="AH61" s="654"/>
      <c r="AI61" s="113"/>
      <c r="AJ61" s="635"/>
      <c r="AK61" s="636"/>
      <c r="AL61" s="636"/>
      <c r="AM61" s="637"/>
      <c r="AN61" s="638"/>
      <c r="AO61" s="622"/>
      <c r="AP61" s="623"/>
      <c r="AQ61" s="623"/>
      <c r="AR61" s="623"/>
      <c r="AS61" s="635"/>
      <c r="AT61" s="636"/>
      <c r="AU61" s="638"/>
      <c r="AV61" s="638"/>
      <c r="BE61" s="635"/>
      <c r="BF61" s="638"/>
      <c r="BG61" s="638"/>
    </row>
    <row r="62" spans="1:59" ht="30" customHeight="1" x14ac:dyDescent="0.75">
      <c r="A62" s="655" t="s">
        <v>166</v>
      </c>
      <c r="B62" s="625"/>
      <c r="C62" s="661" t="s">
        <v>1025</v>
      </c>
      <c r="D62" s="610"/>
      <c r="E62" s="654" t="s">
        <v>164</v>
      </c>
      <c r="F62" s="112">
        <v>6</v>
      </c>
      <c r="G62" s="628"/>
      <c r="H62" s="656"/>
      <c r="I62" s="657">
        <f t="shared" ref="I62:I72" si="38">F62*H62</f>
        <v>0</v>
      </c>
      <c r="J62" s="631"/>
      <c r="K62" s="630">
        <f t="shared" si="33"/>
        <v>0</v>
      </c>
      <c r="L62" s="613"/>
      <c r="M62" s="614">
        <f t="shared" si="34"/>
        <v>0</v>
      </c>
      <c r="N62" s="614"/>
      <c r="O62" s="630">
        <f t="shared" si="6"/>
        <v>0</v>
      </c>
      <c r="P62" s="658"/>
      <c r="Q62" s="630">
        <f t="shared" si="7"/>
        <v>0</v>
      </c>
      <c r="R62" s="659"/>
      <c r="S62" s="630">
        <f t="shared" si="35"/>
        <v>0</v>
      </c>
      <c r="T62" s="630">
        <f t="shared" si="36"/>
        <v>0</v>
      </c>
      <c r="U62" s="630">
        <f t="shared" si="37"/>
        <v>0</v>
      </c>
      <c r="V62" s="630">
        <f t="shared" si="8"/>
        <v>0</v>
      </c>
      <c r="W62" s="632"/>
      <c r="X62" s="660"/>
      <c r="Y62" s="415"/>
      <c r="Z62" s="633"/>
      <c r="AA62" s="610"/>
      <c r="AB62" s="654"/>
      <c r="AC62" s="113"/>
      <c r="AE62" s="660"/>
      <c r="AF62" s="633"/>
      <c r="AG62" s="610"/>
      <c r="AH62" s="654"/>
      <c r="AI62" s="113"/>
      <c r="AJ62" s="635"/>
      <c r="AK62" s="636"/>
      <c r="AL62" s="636"/>
      <c r="AM62" s="637"/>
      <c r="AN62" s="638"/>
      <c r="AO62" s="622"/>
      <c r="AP62" s="623"/>
      <c r="AQ62" s="623"/>
      <c r="AR62" s="623"/>
      <c r="AS62" s="635"/>
      <c r="AT62" s="636"/>
      <c r="AU62" s="638"/>
      <c r="AV62" s="638"/>
      <c r="BE62" s="635"/>
      <c r="BF62" s="638"/>
      <c r="BG62" s="638"/>
    </row>
    <row r="63" spans="1:59" ht="30" customHeight="1" x14ac:dyDescent="0.75">
      <c r="A63" s="655" t="s">
        <v>167</v>
      </c>
      <c r="B63" s="625"/>
      <c r="C63" s="662" t="s">
        <v>973</v>
      </c>
      <c r="D63" s="610"/>
      <c r="E63" s="654" t="s">
        <v>164</v>
      </c>
      <c r="F63" s="112">
        <v>1</v>
      </c>
      <c r="G63" s="628"/>
      <c r="H63" s="656"/>
      <c r="I63" s="657">
        <f t="shared" si="38"/>
        <v>0</v>
      </c>
      <c r="J63" s="631"/>
      <c r="K63" s="630">
        <f t="shared" si="33"/>
        <v>0</v>
      </c>
      <c r="L63" s="613"/>
      <c r="M63" s="614">
        <f t="shared" si="34"/>
        <v>0</v>
      </c>
      <c r="N63" s="614"/>
      <c r="O63" s="630">
        <f t="shared" si="6"/>
        <v>0</v>
      </c>
      <c r="P63" s="658"/>
      <c r="Q63" s="630">
        <f t="shared" si="7"/>
        <v>0</v>
      </c>
      <c r="R63" s="659"/>
      <c r="S63" s="630">
        <f t="shared" si="35"/>
        <v>0</v>
      </c>
      <c r="T63" s="630">
        <f t="shared" si="36"/>
        <v>0</v>
      </c>
      <c r="U63" s="630">
        <f t="shared" si="37"/>
        <v>0</v>
      </c>
      <c r="V63" s="630">
        <f t="shared" si="8"/>
        <v>0</v>
      </c>
      <c r="W63" s="632"/>
      <c r="X63" s="660"/>
      <c r="Y63" s="415"/>
      <c r="Z63" s="633"/>
      <c r="AA63" s="610"/>
      <c r="AB63" s="654"/>
      <c r="AC63" s="113"/>
      <c r="AE63" s="660"/>
      <c r="AF63" s="633"/>
      <c r="AG63" s="610"/>
      <c r="AH63" s="654"/>
      <c r="AI63" s="113"/>
      <c r="AJ63" s="635"/>
      <c r="AK63" s="636"/>
      <c r="AL63" s="636"/>
      <c r="AM63" s="637"/>
      <c r="AN63" s="638"/>
      <c r="AO63" s="622"/>
      <c r="AP63" s="623"/>
      <c r="AQ63" s="623"/>
      <c r="AR63" s="623"/>
      <c r="AS63" s="635"/>
      <c r="AT63" s="636"/>
      <c r="AU63" s="638"/>
      <c r="AV63" s="638"/>
      <c r="BE63" s="635"/>
      <c r="BF63" s="638"/>
      <c r="BG63" s="638"/>
    </row>
    <row r="64" spans="1:59" ht="30" customHeight="1" x14ac:dyDescent="0.75">
      <c r="A64" s="655" t="s">
        <v>170</v>
      </c>
      <c r="B64" s="625"/>
      <c r="C64" s="661" t="s">
        <v>1297</v>
      </c>
      <c r="D64" s="610"/>
      <c r="E64" s="654" t="s">
        <v>164</v>
      </c>
      <c r="F64" s="112">
        <v>3</v>
      </c>
      <c r="G64" s="628"/>
      <c r="H64" s="656"/>
      <c r="I64" s="657">
        <f t="shared" si="38"/>
        <v>0</v>
      </c>
      <c r="J64" s="631"/>
      <c r="K64" s="630">
        <f t="shared" si="33"/>
        <v>0</v>
      </c>
      <c r="L64" s="613"/>
      <c r="M64" s="614">
        <f t="shared" si="34"/>
        <v>0</v>
      </c>
      <c r="N64" s="614"/>
      <c r="O64" s="630">
        <f t="shared" si="6"/>
        <v>0</v>
      </c>
      <c r="P64" s="658"/>
      <c r="Q64" s="630">
        <f t="shared" si="7"/>
        <v>0</v>
      </c>
      <c r="R64" s="659"/>
      <c r="S64" s="630">
        <f t="shared" si="35"/>
        <v>0</v>
      </c>
      <c r="T64" s="630">
        <f t="shared" si="36"/>
        <v>0</v>
      </c>
      <c r="U64" s="630">
        <f t="shared" si="37"/>
        <v>0</v>
      </c>
      <c r="V64" s="630">
        <f t="shared" si="8"/>
        <v>0</v>
      </c>
      <c r="W64" s="632"/>
      <c r="X64" s="660"/>
      <c r="Y64" s="415"/>
      <c r="Z64" s="633"/>
      <c r="AA64" s="610"/>
      <c r="AB64" s="654"/>
      <c r="AC64" s="113"/>
      <c r="AE64" s="660"/>
      <c r="AF64" s="633"/>
      <c r="AG64" s="610"/>
      <c r="AH64" s="654"/>
      <c r="AI64" s="113"/>
      <c r="AJ64" s="635"/>
      <c r="AK64" s="636"/>
      <c r="AL64" s="636"/>
      <c r="AM64" s="637"/>
      <c r="AN64" s="638"/>
      <c r="AO64" s="622"/>
      <c r="AP64" s="623"/>
      <c r="AQ64" s="623"/>
      <c r="AR64" s="623"/>
      <c r="AS64" s="635"/>
      <c r="AT64" s="636"/>
      <c r="AU64" s="638"/>
      <c r="AV64" s="638"/>
      <c r="BE64" s="635"/>
      <c r="BF64" s="638"/>
      <c r="BG64" s="638"/>
    </row>
    <row r="65" spans="1:59" ht="30" customHeight="1" x14ac:dyDescent="0.75">
      <c r="A65" s="655" t="s">
        <v>173</v>
      </c>
      <c r="B65" s="625"/>
      <c r="C65" s="661" t="s">
        <v>1065</v>
      </c>
      <c r="D65" s="610"/>
      <c r="E65" s="654" t="s">
        <v>164</v>
      </c>
      <c r="F65" s="112">
        <v>3</v>
      </c>
      <c r="G65" s="628"/>
      <c r="H65" s="656"/>
      <c r="I65" s="657">
        <f t="shared" si="38"/>
        <v>0</v>
      </c>
      <c r="J65" s="631"/>
      <c r="K65" s="630">
        <f t="shared" si="33"/>
        <v>0</v>
      </c>
      <c r="L65" s="613"/>
      <c r="M65" s="614">
        <f t="shared" si="34"/>
        <v>0</v>
      </c>
      <c r="N65" s="614"/>
      <c r="O65" s="630">
        <f t="shared" si="6"/>
        <v>0</v>
      </c>
      <c r="P65" s="658"/>
      <c r="Q65" s="630">
        <f t="shared" si="7"/>
        <v>0</v>
      </c>
      <c r="R65" s="659"/>
      <c r="S65" s="630">
        <f t="shared" si="35"/>
        <v>0</v>
      </c>
      <c r="T65" s="630">
        <f t="shared" si="36"/>
        <v>0</v>
      </c>
      <c r="U65" s="630">
        <f t="shared" si="37"/>
        <v>0</v>
      </c>
      <c r="V65" s="630">
        <f t="shared" si="8"/>
        <v>0</v>
      </c>
      <c r="W65" s="632"/>
      <c r="X65" s="660"/>
      <c r="Y65" s="415"/>
      <c r="Z65" s="633"/>
      <c r="AA65" s="610"/>
      <c r="AB65" s="654"/>
      <c r="AC65" s="113"/>
      <c r="AE65" s="660"/>
      <c r="AF65" s="633"/>
      <c r="AG65" s="610"/>
      <c r="AH65" s="654"/>
      <c r="AI65" s="113"/>
      <c r="AJ65" s="635"/>
      <c r="AK65" s="636"/>
      <c r="AL65" s="636"/>
      <c r="AM65" s="637"/>
      <c r="AN65" s="638"/>
      <c r="AO65" s="622"/>
      <c r="AP65" s="623"/>
      <c r="AQ65" s="623"/>
      <c r="AR65" s="623"/>
      <c r="AS65" s="635"/>
      <c r="AT65" s="636"/>
      <c r="AU65" s="638"/>
      <c r="AV65" s="638"/>
      <c r="BE65" s="635"/>
      <c r="BF65" s="638"/>
      <c r="BG65" s="638"/>
    </row>
    <row r="66" spans="1:59" ht="30" customHeight="1" x14ac:dyDescent="0.75">
      <c r="A66" s="655" t="s">
        <v>174</v>
      </c>
      <c r="B66" s="625"/>
      <c r="C66" s="661" t="s">
        <v>180</v>
      </c>
      <c r="D66" s="610"/>
      <c r="E66" s="654" t="s">
        <v>886</v>
      </c>
      <c r="F66" s="112">
        <v>3</v>
      </c>
      <c r="G66" s="628"/>
      <c r="H66" s="656"/>
      <c r="I66" s="657">
        <f t="shared" si="38"/>
        <v>0</v>
      </c>
      <c r="J66" s="631"/>
      <c r="K66" s="630">
        <f t="shared" si="33"/>
        <v>0</v>
      </c>
      <c r="L66" s="613"/>
      <c r="M66" s="614">
        <f t="shared" si="34"/>
        <v>0</v>
      </c>
      <c r="N66" s="614"/>
      <c r="O66" s="630">
        <f t="shared" si="6"/>
        <v>0</v>
      </c>
      <c r="P66" s="658"/>
      <c r="Q66" s="630">
        <f t="shared" si="7"/>
        <v>0</v>
      </c>
      <c r="R66" s="659"/>
      <c r="S66" s="630">
        <f t="shared" si="35"/>
        <v>0</v>
      </c>
      <c r="T66" s="630">
        <f t="shared" si="36"/>
        <v>0</v>
      </c>
      <c r="U66" s="630">
        <f t="shared" si="37"/>
        <v>0</v>
      </c>
      <c r="V66" s="630">
        <f t="shared" si="8"/>
        <v>0</v>
      </c>
      <c r="W66" s="632"/>
      <c r="X66" s="660"/>
      <c r="Y66" s="415"/>
      <c r="Z66" s="633"/>
      <c r="AA66" s="610"/>
      <c r="AB66" s="654"/>
      <c r="AC66" s="113"/>
      <c r="AE66" s="660"/>
      <c r="AF66" s="633"/>
      <c r="AG66" s="610"/>
      <c r="AH66" s="654"/>
      <c r="AI66" s="113"/>
      <c r="AJ66" s="635"/>
      <c r="AK66" s="636"/>
      <c r="AL66" s="636"/>
      <c r="AM66" s="637"/>
      <c r="AN66" s="638"/>
      <c r="AO66" s="622"/>
      <c r="AP66" s="623"/>
      <c r="AQ66" s="623"/>
      <c r="AR66" s="623"/>
      <c r="AS66" s="635"/>
      <c r="AT66" s="636"/>
      <c r="AU66" s="638"/>
      <c r="AV66" s="638"/>
      <c r="BE66" s="635"/>
      <c r="BF66" s="638"/>
      <c r="BG66" s="638"/>
    </row>
    <row r="67" spans="1:59" ht="30" customHeight="1" x14ac:dyDescent="0.75">
      <c r="A67" s="655" t="s">
        <v>175</v>
      </c>
      <c r="B67" s="625"/>
      <c r="C67" s="661" t="s">
        <v>1036</v>
      </c>
      <c r="D67" s="610"/>
      <c r="E67" s="654" t="s">
        <v>886</v>
      </c>
      <c r="F67" s="112">
        <v>1</v>
      </c>
      <c r="G67" s="628"/>
      <c r="H67" s="656"/>
      <c r="I67" s="657">
        <f t="shared" si="38"/>
        <v>0</v>
      </c>
      <c r="J67" s="631"/>
      <c r="K67" s="630">
        <f t="shared" si="33"/>
        <v>0</v>
      </c>
      <c r="L67" s="613"/>
      <c r="M67" s="614">
        <f t="shared" si="34"/>
        <v>0</v>
      </c>
      <c r="N67" s="614"/>
      <c r="O67" s="630">
        <f t="shared" si="6"/>
        <v>0</v>
      </c>
      <c r="P67" s="658"/>
      <c r="Q67" s="630">
        <f t="shared" si="7"/>
        <v>0</v>
      </c>
      <c r="R67" s="659"/>
      <c r="S67" s="630">
        <f t="shared" si="35"/>
        <v>0</v>
      </c>
      <c r="T67" s="630">
        <f t="shared" si="36"/>
        <v>0</v>
      </c>
      <c r="U67" s="630">
        <f t="shared" si="37"/>
        <v>0</v>
      </c>
      <c r="V67" s="630">
        <f t="shared" si="8"/>
        <v>0</v>
      </c>
      <c r="W67" s="632"/>
      <c r="X67" s="660"/>
      <c r="Y67" s="415"/>
      <c r="Z67" s="633"/>
      <c r="AA67" s="610"/>
      <c r="AB67" s="654"/>
      <c r="AC67" s="113"/>
      <c r="AE67" s="660"/>
      <c r="AF67" s="633"/>
      <c r="AG67" s="610"/>
      <c r="AH67" s="654"/>
      <c r="AI67" s="113"/>
      <c r="AJ67" s="635"/>
      <c r="AK67" s="636"/>
      <c r="AL67" s="636"/>
      <c r="AM67" s="637"/>
      <c r="AN67" s="638"/>
      <c r="AO67" s="622"/>
      <c r="AP67" s="623"/>
      <c r="AQ67" s="623"/>
      <c r="AR67" s="623"/>
      <c r="AS67" s="635"/>
      <c r="AT67" s="636"/>
      <c r="AU67" s="638"/>
      <c r="AV67" s="638"/>
      <c r="BE67" s="635"/>
      <c r="BF67" s="638"/>
      <c r="BG67" s="638"/>
    </row>
    <row r="68" spans="1:59" ht="30" customHeight="1" x14ac:dyDescent="0.75">
      <c r="A68" s="655" t="s">
        <v>178</v>
      </c>
      <c r="B68" s="625"/>
      <c r="C68" s="661" t="s">
        <v>974</v>
      </c>
      <c r="D68" s="610"/>
      <c r="E68" s="654" t="s">
        <v>886</v>
      </c>
      <c r="F68" s="112">
        <v>1</v>
      </c>
      <c r="G68" s="628"/>
      <c r="H68" s="656"/>
      <c r="I68" s="657">
        <f t="shared" si="38"/>
        <v>0</v>
      </c>
      <c r="J68" s="631"/>
      <c r="K68" s="630">
        <f t="shared" si="33"/>
        <v>0</v>
      </c>
      <c r="L68" s="613"/>
      <c r="M68" s="614">
        <f t="shared" si="34"/>
        <v>0</v>
      </c>
      <c r="N68" s="614"/>
      <c r="O68" s="630">
        <f t="shared" si="6"/>
        <v>0</v>
      </c>
      <c r="P68" s="658"/>
      <c r="Q68" s="630">
        <f t="shared" si="7"/>
        <v>0</v>
      </c>
      <c r="R68" s="659"/>
      <c r="S68" s="630">
        <f t="shared" si="35"/>
        <v>0</v>
      </c>
      <c r="T68" s="630">
        <f t="shared" si="36"/>
        <v>0</v>
      </c>
      <c r="U68" s="630">
        <f t="shared" si="37"/>
        <v>0</v>
      </c>
      <c r="V68" s="630">
        <f t="shared" si="8"/>
        <v>0</v>
      </c>
      <c r="W68" s="632"/>
      <c r="X68" s="660"/>
      <c r="Y68" s="415"/>
      <c r="Z68" s="633"/>
      <c r="AA68" s="610"/>
      <c r="AB68" s="654"/>
      <c r="AC68" s="113"/>
      <c r="AE68" s="660"/>
      <c r="AF68" s="633"/>
      <c r="AG68" s="610"/>
      <c r="AH68" s="654"/>
      <c r="AI68" s="113"/>
      <c r="AJ68" s="635"/>
      <c r="AK68" s="636"/>
      <c r="AL68" s="636"/>
      <c r="AM68" s="637"/>
      <c r="AN68" s="638"/>
      <c r="AO68" s="622"/>
      <c r="AP68" s="623"/>
      <c r="AQ68" s="623"/>
      <c r="AR68" s="623"/>
      <c r="AS68" s="635"/>
      <c r="AT68" s="636"/>
      <c r="AU68" s="638"/>
      <c r="AV68" s="638"/>
      <c r="BE68" s="635"/>
      <c r="BF68" s="638"/>
      <c r="BG68" s="638"/>
    </row>
    <row r="69" spans="1:59" ht="30" customHeight="1" x14ac:dyDescent="0.75">
      <c r="A69" s="655" t="s">
        <v>179</v>
      </c>
      <c r="B69" s="625"/>
      <c r="C69" s="661" t="s">
        <v>191</v>
      </c>
      <c r="D69" s="610"/>
      <c r="E69" s="654" t="s">
        <v>886</v>
      </c>
      <c r="F69" s="112">
        <v>1</v>
      </c>
      <c r="G69" s="628"/>
      <c r="H69" s="656"/>
      <c r="I69" s="657">
        <f t="shared" si="38"/>
        <v>0</v>
      </c>
      <c r="J69" s="631"/>
      <c r="K69" s="630">
        <f t="shared" si="33"/>
        <v>0</v>
      </c>
      <c r="L69" s="613"/>
      <c r="M69" s="614">
        <f t="shared" si="34"/>
        <v>0</v>
      </c>
      <c r="N69" s="614"/>
      <c r="O69" s="630">
        <f t="shared" si="6"/>
        <v>0</v>
      </c>
      <c r="P69" s="658"/>
      <c r="Q69" s="630">
        <f t="shared" si="7"/>
        <v>0</v>
      </c>
      <c r="R69" s="659"/>
      <c r="S69" s="630">
        <f t="shared" si="35"/>
        <v>0</v>
      </c>
      <c r="T69" s="630">
        <f t="shared" si="36"/>
        <v>0</v>
      </c>
      <c r="U69" s="630">
        <f t="shared" si="37"/>
        <v>0</v>
      </c>
      <c r="V69" s="630">
        <f t="shared" si="8"/>
        <v>0</v>
      </c>
      <c r="W69" s="632"/>
      <c r="X69" s="660"/>
      <c r="Y69" s="415"/>
      <c r="Z69" s="633"/>
      <c r="AA69" s="610"/>
      <c r="AB69" s="654"/>
      <c r="AC69" s="113"/>
      <c r="AE69" s="660"/>
      <c r="AF69" s="633"/>
      <c r="AG69" s="610"/>
      <c r="AH69" s="654"/>
      <c r="AI69" s="113"/>
      <c r="AJ69" s="635"/>
      <c r="AK69" s="636"/>
      <c r="AL69" s="636"/>
      <c r="AM69" s="637"/>
      <c r="AN69" s="638"/>
      <c r="AO69" s="622"/>
      <c r="AP69" s="623"/>
      <c r="AQ69" s="623"/>
      <c r="AR69" s="623"/>
      <c r="AS69" s="635"/>
      <c r="AT69" s="636"/>
      <c r="AU69" s="638"/>
      <c r="AV69" s="638"/>
      <c r="BE69" s="635"/>
      <c r="BF69" s="638"/>
      <c r="BG69" s="638"/>
    </row>
    <row r="70" spans="1:59" ht="30" customHeight="1" x14ac:dyDescent="0.75">
      <c r="A70" s="655" t="s">
        <v>182</v>
      </c>
      <c r="B70" s="625"/>
      <c r="C70" s="661" t="s">
        <v>194</v>
      </c>
      <c r="D70" s="610"/>
      <c r="E70" s="654" t="s">
        <v>164</v>
      </c>
      <c r="F70" s="112">
        <v>1</v>
      </c>
      <c r="G70" s="628"/>
      <c r="H70" s="656"/>
      <c r="I70" s="657">
        <f t="shared" si="38"/>
        <v>0</v>
      </c>
      <c r="J70" s="631"/>
      <c r="K70" s="630">
        <f t="shared" si="33"/>
        <v>0</v>
      </c>
      <c r="L70" s="613"/>
      <c r="M70" s="614">
        <f t="shared" si="34"/>
        <v>0</v>
      </c>
      <c r="N70" s="614"/>
      <c r="O70" s="630">
        <f t="shared" si="6"/>
        <v>0</v>
      </c>
      <c r="P70" s="658"/>
      <c r="Q70" s="630">
        <f t="shared" si="7"/>
        <v>0</v>
      </c>
      <c r="R70" s="659"/>
      <c r="S70" s="630">
        <f t="shared" si="35"/>
        <v>0</v>
      </c>
      <c r="T70" s="630">
        <f t="shared" si="36"/>
        <v>0</v>
      </c>
      <c r="U70" s="630">
        <f t="shared" si="37"/>
        <v>0</v>
      </c>
      <c r="V70" s="630">
        <f t="shared" si="8"/>
        <v>0</v>
      </c>
      <c r="W70" s="632"/>
      <c r="X70" s="660"/>
      <c r="Y70" s="415"/>
      <c r="Z70" s="633"/>
      <c r="AA70" s="610"/>
      <c r="AB70" s="654"/>
      <c r="AC70" s="113"/>
      <c r="AE70" s="660"/>
      <c r="AF70" s="633"/>
      <c r="AG70" s="610"/>
      <c r="AH70" s="654"/>
      <c r="AI70" s="113"/>
      <c r="AJ70" s="635"/>
      <c r="AK70" s="636"/>
      <c r="AL70" s="636"/>
      <c r="AM70" s="637"/>
      <c r="AN70" s="638"/>
      <c r="AO70" s="622"/>
      <c r="AP70" s="623"/>
      <c r="AQ70" s="623"/>
      <c r="AR70" s="623"/>
      <c r="AS70" s="635"/>
      <c r="AT70" s="636"/>
      <c r="AU70" s="638"/>
      <c r="AV70" s="638"/>
      <c r="BE70" s="635"/>
      <c r="BF70" s="638"/>
      <c r="BG70" s="638"/>
    </row>
    <row r="71" spans="1:59" ht="30" customHeight="1" x14ac:dyDescent="0.75">
      <c r="A71" s="655" t="s">
        <v>183</v>
      </c>
      <c r="B71" s="625"/>
      <c r="C71" s="661" t="s">
        <v>613</v>
      </c>
      <c r="D71" s="610"/>
      <c r="E71" s="654" t="s">
        <v>886</v>
      </c>
      <c r="F71" s="112">
        <v>1</v>
      </c>
      <c r="G71" s="628"/>
      <c r="H71" s="656"/>
      <c r="I71" s="657">
        <f t="shared" si="38"/>
        <v>0</v>
      </c>
      <c r="J71" s="631"/>
      <c r="K71" s="630">
        <f t="shared" si="33"/>
        <v>0</v>
      </c>
      <c r="L71" s="613"/>
      <c r="M71" s="614">
        <f t="shared" si="34"/>
        <v>0</v>
      </c>
      <c r="N71" s="614"/>
      <c r="O71" s="630">
        <f t="shared" si="6"/>
        <v>0</v>
      </c>
      <c r="P71" s="658"/>
      <c r="Q71" s="630">
        <f t="shared" si="7"/>
        <v>0</v>
      </c>
      <c r="R71" s="659"/>
      <c r="S71" s="630">
        <f t="shared" si="35"/>
        <v>0</v>
      </c>
      <c r="T71" s="630">
        <f t="shared" si="36"/>
        <v>0</v>
      </c>
      <c r="U71" s="630">
        <f t="shared" si="37"/>
        <v>0</v>
      </c>
      <c r="V71" s="630">
        <f t="shared" si="8"/>
        <v>0</v>
      </c>
      <c r="W71" s="632"/>
      <c r="X71" s="660"/>
      <c r="Y71" s="415"/>
      <c r="Z71" s="633"/>
      <c r="AA71" s="610"/>
      <c r="AB71" s="654"/>
      <c r="AC71" s="113"/>
      <c r="AE71" s="660"/>
      <c r="AF71" s="633"/>
      <c r="AG71" s="610"/>
      <c r="AH71" s="654"/>
      <c r="AI71" s="113"/>
      <c r="AJ71" s="635"/>
      <c r="AK71" s="636"/>
      <c r="AL71" s="636"/>
      <c r="AM71" s="637"/>
      <c r="AN71" s="638"/>
      <c r="AO71" s="622"/>
      <c r="AP71" s="623"/>
      <c r="AQ71" s="623"/>
      <c r="AR71" s="623"/>
      <c r="AS71" s="635"/>
      <c r="AT71" s="636"/>
      <c r="AU71" s="638"/>
      <c r="AV71" s="638"/>
      <c r="BE71" s="635"/>
      <c r="BF71" s="638"/>
      <c r="BG71" s="638"/>
    </row>
    <row r="72" spans="1:59" ht="30" customHeight="1" x14ac:dyDescent="0.75">
      <c r="A72" s="655" t="s">
        <v>184</v>
      </c>
      <c r="B72" s="625"/>
      <c r="C72" s="661" t="s">
        <v>975</v>
      </c>
      <c r="D72" s="610"/>
      <c r="E72" s="654" t="s">
        <v>164</v>
      </c>
      <c r="F72" s="112">
        <v>1</v>
      </c>
      <c r="G72" s="628"/>
      <c r="H72" s="656"/>
      <c r="I72" s="657">
        <f t="shared" si="38"/>
        <v>0</v>
      </c>
      <c r="J72" s="631"/>
      <c r="K72" s="630">
        <f t="shared" si="33"/>
        <v>0</v>
      </c>
      <c r="L72" s="613"/>
      <c r="M72" s="614">
        <f t="shared" si="34"/>
        <v>0</v>
      </c>
      <c r="N72" s="614"/>
      <c r="O72" s="630">
        <f t="shared" ref="O72:O135" si="39">F72*N72</f>
        <v>0</v>
      </c>
      <c r="P72" s="658"/>
      <c r="Q72" s="630">
        <f t="shared" ref="Q72:Q135" si="40">F72*P72</f>
        <v>0</v>
      </c>
      <c r="R72" s="656"/>
      <c r="S72" s="630">
        <f t="shared" si="35"/>
        <v>0</v>
      </c>
      <c r="T72" s="630">
        <f t="shared" si="36"/>
        <v>0</v>
      </c>
      <c r="U72" s="630">
        <f t="shared" si="37"/>
        <v>0</v>
      </c>
      <c r="V72" s="630">
        <f t="shared" ref="V72:V135" si="41">T72*652.69+U72</f>
        <v>0</v>
      </c>
      <c r="W72" s="632"/>
      <c r="X72" s="660"/>
      <c r="Y72" s="415"/>
      <c r="Z72" s="633"/>
      <c r="AA72" s="610"/>
      <c r="AB72" s="654"/>
      <c r="AC72" s="113"/>
      <c r="AE72" s="660"/>
      <c r="AF72" s="633"/>
      <c r="AG72" s="610"/>
      <c r="AH72" s="654"/>
      <c r="AI72" s="113"/>
      <c r="AJ72" s="635"/>
      <c r="AK72" s="636"/>
      <c r="AL72" s="636"/>
      <c r="AM72" s="637"/>
      <c r="AN72" s="638"/>
      <c r="AO72" s="622"/>
      <c r="AP72" s="623"/>
      <c r="AQ72" s="623"/>
      <c r="AR72" s="623"/>
      <c r="AS72" s="635"/>
      <c r="AT72" s="636"/>
      <c r="AU72" s="638"/>
      <c r="AV72" s="638"/>
      <c r="BE72" s="635"/>
      <c r="BF72" s="638"/>
      <c r="BG72" s="638"/>
    </row>
    <row r="73" spans="1:59" ht="30" customHeight="1" x14ac:dyDescent="0.75">
      <c r="A73" s="655" t="s">
        <v>196</v>
      </c>
      <c r="B73" s="625"/>
      <c r="C73" s="609" t="s">
        <v>1298</v>
      </c>
      <c r="D73" s="610"/>
      <c r="E73" s="654"/>
      <c r="F73" s="112"/>
      <c r="G73" s="613"/>
      <c r="H73" s="614"/>
      <c r="I73" s="616"/>
      <c r="J73" s="613"/>
      <c r="K73" s="616"/>
      <c r="L73" s="613"/>
      <c r="M73" s="614"/>
      <c r="N73" s="614"/>
      <c r="O73" s="630"/>
      <c r="P73" s="613"/>
      <c r="Q73" s="630"/>
      <c r="R73" s="614"/>
      <c r="S73" s="630"/>
      <c r="T73" s="630"/>
      <c r="U73" s="630"/>
      <c r="V73" s="630"/>
      <c r="W73" s="632"/>
      <c r="X73" s="660"/>
      <c r="Y73" s="415"/>
      <c r="Z73" s="645"/>
      <c r="AA73" s="610"/>
      <c r="AB73" s="654"/>
      <c r="AC73" s="113"/>
      <c r="AE73" s="660"/>
      <c r="AF73" s="645"/>
      <c r="AG73" s="610"/>
      <c r="AH73" s="654"/>
      <c r="AI73" s="113"/>
      <c r="AJ73" s="620"/>
      <c r="AK73" s="636"/>
      <c r="AL73" s="636"/>
      <c r="AM73" s="622"/>
      <c r="AN73" s="623"/>
      <c r="AO73" s="622"/>
      <c r="AP73" s="623"/>
      <c r="AQ73" s="623"/>
      <c r="AR73" s="623"/>
      <c r="AS73" s="620"/>
      <c r="AT73" s="621"/>
      <c r="AU73" s="623"/>
      <c r="AV73" s="623"/>
      <c r="BE73" s="635"/>
      <c r="BF73" s="638"/>
      <c r="BG73" s="638"/>
    </row>
    <row r="74" spans="1:59" ht="30" customHeight="1" x14ac:dyDescent="0.75">
      <c r="A74" s="624" t="s">
        <v>197</v>
      </c>
      <c r="B74" s="625"/>
      <c r="C74" s="661" t="s">
        <v>972</v>
      </c>
      <c r="D74" s="610"/>
      <c r="E74" s="654" t="s">
        <v>164</v>
      </c>
      <c r="F74" s="732">
        <v>3</v>
      </c>
      <c r="G74" s="628"/>
      <c r="H74" s="629"/>
      <c r="I74" s="630">
        <f>F74*H74</f>
        <v>0</v>
      </c>
      <c r="J74" s="631"/>
      <c r="K74" s="630">
        <f t="shared" ref="K74:K85" si="42">+F74*J74</f>
        <v>0</v>
      </c>
      <c r="L74" s="630"/>
      <c r="M74" s="630">
        <f t="shared" ref="M74:M85" si="43">F74*L74</f>
        <v>0</v>
      </c>
      <c r="N74" s="630"/>
      <c r="O74" s="630">
        <f t="shared" si="39"/>
        <v>0</v>
      </c>
      <c r="P74" s="630"/>
      <c r="Q74" s="630">
        <f t="shared" si="40"/>
        <v>0</v>
      </c>
      <c r="R74" s="630"/>
      <c r="S74" s="630">
        <f t="shared" ref="S74:S85" si="44">F74*R74</f>
        <v>0</v>
      </c>
      <c r="T74" s="630">
        <f t="shared" ref="T74:T85" si="45">I74+Q74+M74</f>
        <v>0</v>
      </c>
      <c r="U74" s="630">
        <f t="shared" ref="U74:U85" si="46">+K74+O74+S74</f>
        <v>0</v>
      </c>
      <c r="V74" s="630">
        <f t="shared" si="41"/>
        <v>0</v>
      </c>
      <c r="W74" s="632"/>
      <c r="X74" s="610"/>
      <c r="Y74" s="415"/>
      <c r="Z74" s="633"/>
      <c r="AA74" s="610"/>
      <c r="AB74" s="611"/>
      <c r="AC74" s="634"/>
      <c r="AE74" s="610"/>
      <c r="AF74" s="633"/>
      <c r="AG74" s="610"/>
      <c r="AH74" s="611"/>
      <c r="AI74" s="634"/>
      <c r="AJ74" s="635"/>
      <c r="AK74" s="636"/>
      <c r="AL74" s="636"/>
      <c r="AM74" s="637"/>
      <c r="AN74" s="638"/>
      <c r="AO74" s="622"/>
      <c r="AP74" s="623"/>
      <c r="AQ74" s="623"/>
      <c r="AR74" s="623"/>
      <c r="AS74" s="635"/>
      <c r="AT74" s="636"/>
      <c r="AU74" s="638"/>
      <c r="AV74" s="638"/>
      <c r="BE74" s="635"/>
      <c r="BF74" s="638"/>
      <c r="BG74" s="638"/>
    </row>
    <row r="75" spans="1:59" ht="30" customHeight="1" x14ac:dyDescent="0.75">
      <c r="A75" s="624" t="s">
        <v>198</v>
      </c>
      <c r="B75" s="625"/>
      <c r="C75" s="661" t="s">
        <v>1025</v>
      </c>
      <c r="D75" s="610"/>
      <c r="E75" s="654" t="s">
        <v>164</v>
      </c>
      <c r="F75" s="112">
        <v>6</v>
      </c>
      <c r="G75" s="628"/>
      <c r="H75" s="629"/>
      <c r="I75" s="630">
        <f t="shared" ref="I75:I85" si="47">F75*H75</f>
        <v>0</v>
      </c>
      <c r="J75" s="631"/>
      <c r="K75" s="630">
        <f t="shared" si="42"/>
        <v>0</v>
      </c>
      <c r="L75" s="630"/>
      <c r="M75" s="630">
        <f t="shared" si="43"/>
        <v>0</v>
      </c>
      <c r="N75" s="630"/>
      <c r="O75" s="630">
        <f t="shared" si="39"/>
        <v>0</v>
      </c>
      <c r="P75" s="630"/>
      <c r="Q75" s="630">
        <f t="shared" si="40"/>
        <v>0</v>
      </c>
      <c r="R75" s="630"/>
      <c r="S75" s="630">
        <f t="shared" si="44"/>
        <v>0</v>
      </c>
      <c r="T75" s="630">
        <f t="shared" si="45"/>
        <v>0</v>
      </c>
      <c r="U75" s="630">
        <f t="shared" si="46"/>
        <v>0</v>
      </c>
      <c r="V75" s="630">
        <f t="shared" si="41"/>
        <v>0</v>
      </c>
      <c r="W75" s="632"/>
      <c r="X75" s="610"/>
      <c r="Y75" s="415"/>
      <c r="Z75" s="633"/>
      <c r="AA75" s="610"/>
      <c r="AB75" s="611"/>
      <c r="AC75" s="634"/>
      <c r="AE75" s="610"/>
      <c r="AF75" s="633"/>
      <c r="AG75" s="610"/>
      <c r="AH75" s="611"/>
      <c r="AI75" s="634"/>
      <c r="AJ75" s="635"/>
      <c r="AK75" s="636"/>
      <c r="AL75" s="636"/>
      <c r="AM75" s="637"/>
      <c r="AN75" s="638"/>
      <c r="AO75" s="622"/>
      <c r="AP75" s="623"/>
      <c r="AQ75" s="623"/>
      <c r="AR75" s="623"/>
      <c r="AS75" s="635"/>
      <c r="AT75" s="636"/>
      <c r="AU75" s="638"/>
      <c r="AV75" s="638"/>
      <c r="BE75" s="635"/>
      <c r="BF75" s="638"/>
      <c r="BG75" s="638"/>
    </row>
    <row r="76" spans="1:59" ht="30" customHeight="1" x14ac:dyDescent="0.75">
      <c r="A76" s="624" t="s">
        <v>199</v>
      </c>
      <c r="B76" s="625"/>
      <c r="C76" s="662" t="s">
        <v>973</v>
      </c>
      <c r="D76" s="610"/>
      <c r="E76" s="654" t="s">
        <v>164</v>
      </c>
      <c r="F76" s="112">
        <v>1</v>
      </c>
      <c r="G76" s="628"/>
      <c r="H76" s="629"/>
      <c r="I76" s="630">
        <f t="shared" si="47"/>
        <v>0</v>
      </c>
      <c r="J76" s="631"/>
      <c r="K76" s="630">
        <f t="shared" si="42"/>
        <v>0</v>
      </c>
      <c r="L76" s="630"/>
      <c r="M76" s="630">
        <f t="shared" si="43"/>
        <v>0</v>
      </c>
      <c r="N76" s="630"/>
      <c r="O76" s="630">
        <f t="shared" si="39"/>
        <v>0</v>
      </c>
      <c r="P76" s="630"/>
      <c r="Q76" s="630">
        <f t="shared" si="40"/>
        <v>0</v>
      </c>
      <c r="R76" s="630"/>
      <c r="S76" s="630">
        <f t="shared" si="44"/>
        <v>0</v>
      </c>
      <c r="T76" s="630">
        <f t="shared" si="45"/>
        <v>0</v>
      </c>
      <c r="U76" s="630">
        <f t="shared" si="46"/>
        <v>0</v>
      </c>
      <c r="V76" s="630">
        <f t="shared" si="41"/>
        <v>0</v>
      </c>
      <c r="W76" s="632"/>
      <c r="X76" s="610"/>
      <c r="Y76" s="415"/>
      <c r="Z76" s="633"/>
      <c r="AA76" s="610"/>
      <c r="AB76" s="611"/>
      <c r="AC76" s="634"/>
      <c r="AE76" s="610"/>
      <c r="AF76" s="633"/>
      <c r="AG76" s="610"/>
      <c r="AH76" s="611"/>
      <c r="AI76" s="634"/>
      <c r="AJ76" s="635"/>
      <c r="AK76" s="636"/>
      <c r="AL76" s="636"/>
      <c r="AM76" s="637"/>
      <c r="AN76" s="638"/>
      <c r="AO76" s="622"/>
      <c r="AP76" s="623"/>
      <c r="AQ76" s="623"/>
      <c r="AR76" s="623"/>
      <c r="AS76" s="635"/>
      <c r="AT76" s="636"/>
      <c r="AU76" s="638"/>
      <c r="AV76" s="638"/>
      <c r="BE76" s="635"/>
      <c r="BF76" s="638"/>
      <c r="BG76" s="638"/>
    </row>
    <row r="77" spans="1:59" ht="30" customHeight="1" x14ac:dyDescent="0.75">
      <c r="A77" s="624" t="s">
        <v>200</v>
      </c>
      <c r="B77" s="625"/>
      <c r="C77" s="661" t="s">
        <v>1297</v>
      </c>
      <c r="D77" s="610"/>
      <c r="E77" s="654" t="s">
        <v>164</v>
      </c>
      <c r="F77" s="112">
        <v>3</v>
      </c>
      <c r="G77" s="628"/>
      <c r="H77" s="629"/>
      <c r="I77" s="630">
        <f t="shared" si="47"/>
        <v>0</v>
      </c>
      <c r="J77" s="631"/>
      <c r="K77" s="630">
        <f t="shared" si="42"/>
        <v>0</v>
      </c>
      <c r="L77" s="630"/>
      <c r="M77" s="630">
        <f t="shared" si="43"/>
        <v>0</v>
      </c>
      <c r="N77" s="630"/>
      <c r="O77" s="630">
        <f t="shared" si="39"/>
        <v>0</v>
      </c>
      <c r="P77" s="630"/>
      <c r="Q77" s="630">
        <f t="shared" si="40"/>
        <v>0</v>
      </c>
      <c r="R77" s="630"/>
      <c r="S77" s="630">
        <f t="shared" si="44"/>
        <v>0</v>
      </c>
      <c r="T77" s="630">
        <f t="shared" si="45"/>
        <v>0</v>
      </c>
      <c r="U77" s="630">
        <f t="shared" si="46"/>
        <v>0</v>
      </c>
      <c r="V77" s="630">
        <f t="shared" si="41"/>
        <v>0</v>
      </c>
      <c r="W77" s="632"/>
      <c r="X77" s="610"/>
      <c r="Y77" s="415"/>
      <c r="Z77" s="633"/>
      <c r="AA77" s="610"/>
      <c r="AB77" s="611"/>
      <c r="AC77" s="634"/>
      <c r="AE77" s="610"/>
      <c r="AF77" s="633"/>
      <c r="AG77" s="610"/>
      <c r="AH77" s="611"/>
      <c r="AI77" s="634"/>
      <c r="AJ77" s="635"/>
      <c r="AK77" s="636"/>
      <c r="AL77" s="636"/>
      <c r="AM77" s="637"/>
      <c r="AN77" s="638"/>
      <c r="AO77" s="622"/>
      <c r="AP77" s="623"/>
      <c r="AQ77" s="623"/>
      <c r="AR77" s="623"/>
      <c r="AS77" s="635"/>
      <c r="AT77" s="636"/>
      <c r="AU77" s="638"/>
      <c r="AV77" s="638"/>
      <c r="BE77" s="635"/>
      <c r="BF77" s="638"/>
      <c r="BG77" s="638"/>
    </row>
    <row r="78" spans="1:59" ht="30" customHeight="1" x14ac:dyDescent="0.75">
      <c r="A78" s="624" t="s">
        <v>201</v>
      </c>
      <c r="B78" s="625"/>
      <c r="C78" s="661" t="s">
        <v>1065</v>
      </c>
      <c r="D78" s="610"/>
      <c r="E78" s="654" t="s">
        <v>164</v>
      </c>
      <c r="F78" s="112">
        <v>3</v>
      </c>
      <c r="G78" s="628"/>
      <c r="H78" s="629"/>
      <c r="I78" s="630">
        <f t="shared" si="47"/>
        <v>0</v>
      </c>
      <c r="J78" s="631"/>
      <c r="K78" s="630">
        <f t="shared" si="42"/>
        <v>0</v>
      </c>
      <c r="L78" s="630"/>
      <c r="M78" s="630">
        <f t="shared" si="43"/>
        <v>0</v>
      </c>
      <c r="N78" s="630"/>
      <c r="O78" s="630">
        <f t="shared" si="39"/>
        <v>0</v>
      </c>
      <c r="P78" s="630"/>
      <c r="Q78" s="630">
        <f t="shared" si="40"/>
        <v>0</v>
      </c>
      <c r="R78" s="630"/>
      <c r="S78" s="630">
        <f t="shared" si="44"/>
        <v>0</v>
      </c>
      <c r="T78" s="630">
        <f t="shared" si="45"/>
        <v>0</v>
      </c>
      <c r="U78" s="630">
        <f t="shared" si="46"/>
        <v>0</v>
      </c>
      <c r="V78" s="630">
        <f t="shared" si="41"/>
        <v>0</v>
      </c>
      <c r="W78" s="632"/>
      <c r="X78" s="610"/>
      <c r="Y78" s="415"/>
      <c r="Z78" s="633"/>
      <c r="AA78" s="610"/>
      <c r="AB78" s="611"/>
      <c r="AC78" s="634"/>
      <c r="AE78" s="610"/>
      <c r="AF78" s="633"/>
      <c r="AG78" s="610"/>
      <c r="AH78" s="611"/>
      <c r="AI78" s="634"/>
      <c r="AJ78" s="635"/>
      <c r="AK78" s="636"/>
      <c r="AL78" s="636"/>
      <c r="AM78" s="637"/>
      <c r="AN78" s="638"/>
      <c r="AO78" s="622"/>
      <c r="AP78" s="623"/>
      <c r="AQ78" s="623"/>
      <c r="AR78" s="623"/>
      <c r="AS78" s="635"/>
      <c r="AT78" s="636"/>
      <c r="AU78" s="638"/>
      <c r="AV78" s="638"/>
      <c r="BE78" s="635"/>
      <c r="BF78" s="638"/>
      <c r="BG78" s="638"/>
    </row>
    <row r="79" spans="1:59" ht="30" customHeight="1" x14ac:dyDescent="0.75">
      <c r="A79" s="624" t="s">
        <v>202</v>
      </c>
      <c r="B79" s="625"/>
      <c r="C79" s="661" t="s">
        <v>180</v>
      </c>
      <c r="D79" s="610"/>
      <c r="E79" s="654" t="s">
        <v>886</v>
      </c>
      <c r="F79" s="112">
        <v>3</v>
      </c>
      <c r="G79" s="628"/>
      <c r="H79" s="629"/>
      <c r="I79" s="630">
        <f t="shared" si="47"/>
        <v>0</v>
      </c>
      <c r="J79" s="631"/>
      <c r="K79" s="630">
        <f t="shared" si="42"/>
        <v>0</v>
      </c>
      <c r="L79" s="630"/>
      <c r="M79" s="630">
        <f t="shared" si="43"/>
        <v>0</v>
      </c>
      <c r="N79" s="630"/>
      <c r="O79" s="630">
        <f t="shared" si="39"/>
        <v>0</v>
      </c>
      <c r="P79" s="630"/>
      <c r="Q79" s="630">
        <f t="shared" si="40"/>
        <v>0</v>
      </c>
      <c r="R79" s="630"/>
      <c r="S79" s="630">
        <f t="shared" si="44"/>
        <v>0</v>
      </c>
      <c r="T79" s="630">
        <f t="shared" si="45"/>
        <v>0</v>
      </c>
      <c r="U79" s="630">
        <f t="shared" si="46"/>
        <v>0</v>
      </c>
      <c r="V79" s="630">
        <f t="shared" si="41"/>
        <v>0</v>
      </c>
      <c r="W79" s="632"/>
      <c r="X79" s="610"/>
      <c r="Y79" s="415"/>
      <c r="Z79" s="633"/>
      <c r="AA79" s="610"/>
      <c r="AB79" s="611"/>
      <c r="AC79" s="634"/>
      <c r="AE79" s="610"/>
      <c r="AF79" s="633"/>
      <c r="AG79" s="610"/>
      <c r="AH79" s="611"/>
      <c r="AI79" s="634"/>
      <c r="AJ79" s="635"/>
      <c r="AK79" s="636"/>
      <c r="AL79" s="636"/>
      <c r="AM79" s="637"/>
      <c r="AN79" s="638"/>
      <c r="AO79" s="622"/>
      <c r="AP79" s="623"/>
      <c r="AQ79" s="623"/>
      <c r="AR79" s="623"/>
      <c r="AS79" s="635"/>
      <c r="AT79" s="636"/>
      <c r="AU79" s="638"/>
      <c r="AV79" s="638"/>
      <c r="BE79" s="635"/>
      <c r="BF79" s="638"/>
      <c r="BG79" s="638"/>
    </row>
    <row r="80" spans="1:59" ht="30" customHeight="1" x14ac:dyDescent="0.75">
      <c r="A80" s="624" t="s">
        <v>203</v>
      </c>
      <c r="B80" s="625"/>
      <c r="C80" s="661" t="s">
        <v>1036</v>
      </c>
      <c r="D80" s="610"/>
      <c r="E80" s="654" t="s">
        <v>886</v>
      </c>
      <c r="F80" s="112">
        <v>1</v>
      </c>
      <c r="G80" s="628"/>
      <c r="H80" s="629"/>
      <c r="I80" s="630">
        <f t="shared" si="47"/>
        <v>0</v>
      </c>
      <c r="J80" s="631"/>
      <c r="K80" s="630">
        <f t="shared" si="42"/>
        <v>0</v>
      </c>
      <c r="L80" s="630"/>
      <c r="M80" s="630">
        <f t="shared" si="43"/>
        <v>0</v>
      </c>
      <c r="N80" s="630"/>
      <c r="O80" s="630">
        <f t="shared" si="39"/>
        <v>0</v>
      </c>
      <c r="P80" s="630"/>
      <c r="Q80" s="630">
        <f t="shared" si="40"/>
        <v>0</v>
      </c>
      <c r="R80" s="630"/>
      <c r="S80" s="630">
        <f t="shared" si="44"/>
        <v>0</v>
      </c>
      <c r="T80" s="630">
        <f t="shared" si="45"/>
        <v>0</v>
      </c>
      <c r="U80" s="630">
        <f t="shared" si="46"/>
        <v>0</v>
      </c>
      <c r="V80" s="630">
        <f t="shared" si="41"/>
        <v>0</v>
      </c>
      <c r="W80" s="632"/>
      <c r="X80" s="610"/>
      <c r="Y80" s="415"/>
      <c r="Z80" s="633"/>
      <c r="AA80" s="610"/>
      <c r="AB80" s="611"/>
      <c r="AC80" s="634"/>
      <c r="AE80" s="610"/>
      <c r="AF80" s="633"/>
      <c r="AG80" s="610"/>
      <c r="AH80" s="611"/>
      <c r="AI80" s="634"/>
      <c r="AJ80" s="635"/>
      <c r="AK80" s="636"/>
      <c r="AL80" s="636"/>
      <c r="AM80" s="637"/>
      <c r="AN80" s="638"/>
      <c r="AO80" s="622"/>
      <c r="AP80" s="623"/>
      <c r="AQ80" s="623"/>
      <c r="AR80" s="623"/>
      <c r="AS80" s="635"/>
      <c r="AT80" s="636"/>
      <c r="AU80" s="638"/>
      <c r="AV80" s="638"/>
      <c r="BE80" s="635"/>
      <c r="BF80" s="638"/>
      <c r="BG80" s="638"/>
    </row>
    <row r="81" spans="1:59" ht="30" customHeight="1" x14ac:dyDescent="0.75">
      <c r="A81" s="624" t="s">
        <v>204</v>
      </c>
      <c r="B81" s="625"/>
      <c r="C81" s="661" t="s">
        <v>974</v>
      </c>
      <c r="D81" s="610"/>
      <c r="E81" s="654" t="s">
        <v>886</v>
      </c>
      <c r="F81" s="112">
        <v>1</v>
      </c>
      <c r="G81" s="628"/>
      <c r="H81" s="629"/>
      <c r="I81" s="630">
        <f t="shared" si="47"/>
        <v>0</v>
      </c>
      <c r="J81" s="631"/>
      <c r="K81" s="630">
        <f t="shared" si="42"/>
        <v>0</v>
      </c>
      <c r="L81" s="630"/>
      <c r="M81" s="630">
        <f t="shared" si="43"/>
        <v>0</v>
      </c>
      <c r="N81" s="630"/>
      <c r="O81" s="630">
        <f t="shared" si="39"/>
        <v>0</v>
      </c>
      <c r="P81" s="630"/>
      <c r="Q81" s="630">
        <f t="shared" si="40"/>
        <v>0</v>
      </c>
      <c r="R81" s="630"/>
      <c r="S81" s="630">
        <f t="shared" si="44"/>
        <v>0</v>
      </c>
      <c r="T81" s="630">
        <f t="shared" si="45"/>
        <v>0</v>
      </c>
      <c r="U81" s="630">
        <f t="shared" si="46"/>
        <v>0</v>
      </c>
      <c r="V81" s="630">
        <f t="shared" si="41"/>
        <v>0</v>
      </c>
      <c r="W81" s="632"/>
      <c r="X81" s="610"/>
      <c r="Y81" s="415"/>
      <c r="Z81" s="633"/>
      <c r="AA81" s="610"/>
      <c r="AB81" s="611"/>
      <c r="AC81" s="634"/>
      <c r="AE81" s="610"/>
      <c r="AF81" s="633"/>
      <c r="AG81" s="610"/>
      <c r="AH81" s="611"/>
      <c r="AI81" s="634"/>
      <c r="AJ81" s="635"/>
      <c r="AK81" s="636"/>
      <c r="AL81" s="636"/>
      <c r="AM81" s="637"/>
      <c r="AN81" s="638"/>
      <c r="AO81" s="622"/>
      <c r="AP81" s="623"/>
      <c r="AQ81" s="623"/>
      <c r="AR81" s="623"/>
      <c r="AS81" s="635"/>
      <c r="AT81" s="636"/>
      <c r="AU81" s="638"/>
      <c r="AV81" s="638"/>
      <c r="BE81" s="635"/>
      <c r="BF81" s="638"/>
      <c r="BG81" s="638"/>
    </row>
    <row r="82" spans="1:59" ht="30" customHeight="1" x14ac:dyDescent="0.75">
      <c r="A82" s="624" t="s">
        <v>205</v>
      </c>
      <c r="B82" s="625"/>
      <c r="C82" s="661" t="s">
        <v>191</v>
      </c>
      <c r="D82" s="610"/>
      <c r="E82" s="654" t="s">
        <v>886</v>
      </c>
      <c r="F82" s="112">
        <v>1</v>
      </c>
      <c r="G82" s="628"/>
      <c r="H82" s="629"/>
      <c r="I82" s="630">
        <f t="shared" si="47"/>
        <v>0</v>
      </c>
      <c r="J82" s="631"/>
      <c r="K82" s="630">
        <f t="shared" si="42"/>
        <v>0</v>
      </c>
      <c r="L82" s="630"/>
      <c r="M82" s="630">
        <f t="shared" si="43"/>
        <v>0</v>
      </c>
      <c r="N82" s="630"/>
      <c r="O82" s="630">
        <f t="shared" si="39"/>
        <v>0</v>
      </c>
      <c r="P82" s="630"/>
      <c r="Q82" s="630">
        <f t="shared" si="40"/>
        <v>0</v>
      </c>
      <c r="R82" s="630"/>
      <c r="S82" s="630">
        <f t="shared" si="44"/>
        <v>0</v>
      </c>
      <c r="T82" s="630">
        <f t="shared" si="45"/>
        <v>0</v>
      </c>
      <c r="U82" s="630">
        <f t="shared" si="46"/>
        <v>0</v>
      </c>
      <c r="V82" s="630">
        <f t="shared" si="41"/>
        <v>0</v>
      </c>
      <c r="W82" s="632"/>
      <c r="X82" s="610"/>
      <c r="Y82" s="415"/>
      <c r="Z82" s="633"/>
      <c r="AA82" s="610"/>
      <c r="AB82" s="611"/>
      <c r="AC82" s="634"/>
      <c r="AE82" s="610"/>
      <c r="AF82" s="633"/>
      <c r="AG82" s="610"/>
      <c r="AH82" s="611"/>
      <c r="AI82" s="634"/>
      <c r="AJ82" s="635"/>
      <c r="AK82" s="636"/>
      <c r="AL82" s="636"/>
      <c r="AM82" s="637"/>
      <c r="AN82" s="638"/>
      <c r="AO82" s="622"/>
      <c r="AP82" s="623"/>
      <c r="AQ82" s="623"/>
      <c r="AR82" s="623"/>
      <c r="AS82" s="635"/>
      <c r="AT82" s="636"/>
      <c r="AU82" s="638"/>
      <c r="AV82" s="638"/>
      <c r="BE82" s="635"/>
      <c r="BF82" s="638"/>
      <c r="BG82" s="638"/>
    </row>
    <row r="83" spans="1:59" ht="30" customHeight="1" x14ac:dyDescent="0.75">
      <c r="A83" s="624" t="s">
        <v>206</v>
      </c>
      <c r="B83" s="625"/>
      <c r="C83" s="661" t="s">
        <v>194</v>
      </c>
      <c r="D83" s="610"/>
      <c r="E83" s="654" t="s">
        <v>164</v>
      </c>
      <c r="F83" s="112">
        <v>1</v>
      </c>
      <c r="G83" s="628"/>
      <c r="H83" s="629"/>
      <c r="I83" s="630">
        <f t="shared" si="47"/>
        <v>0</v>
      </c>
      <c r="J83" s="631"/>
      <c r="K83" s="630">
        <f t="shared" si="42"/>
        <v>0</v>
      </c>
      <c r="L83" s="630"/>
      <c r="M83" s="630">
        <f t="shared" si="43"/>
        <v>0</v>
      </c>
      <c r="N83" s="630"/>
      <c r="O83" s="630">
        <f t="shared" si="39"/>
        <v>0</v>
      </c>
      <c r="P83" s="630"/>
      <c r="Q83" s="630">
        <f t="shared" si="40"/>
        <v>0</v>
      </c>
      <c r="R83" s="630"/>
      <c r="S83" s="630">
        <f t="shared" si="44"/>
        <v>0</v>
      </c>
      <c r="T83" s="630">
        <f t="shared" si="45"/>
        <v>0</v>
      </c>
      <c r="U83" s="630">
        <f t="shared" si="46"/>
        <v>0</v>
      </c>
      <c r="V83" s="630">
        <f t="shared" si="41"/>
        <v>0</v>
      </c>
      <c r="W83" s="632"/>
      <c r="X83" s="610"/>
      <c r="Y83" s="415"/>
      <c r="Z83" s="633"/>
      <c r="AA83" s="610"/>
      <c r="AB83" s="611"/>
      <c r="AC83" s="634"/>
      <c r="AE83" s="610"/>
      <c r="AF83" s="633"/>
      <c r="AG83" s="610"/>
      <c r="AH83" s="611"/>
      <c r="AI83" s="634"/>
      <c r="AJ83" s="635"/>
      <c r="AK83" s="636"/>
      <c r="AL83" s="636"/>
      <c r="AM83" s="637"/>
      <c r="AN83" s="638"/>
      <c r="AO83" s="622"/>
      <c r="AP83" s="623"/>
      <c r="AQ83" s="623"/>
      <c r="AR83" s="623"/>
      <c r="AS83" s="635"/>
      <c r="AT83" s="636"/>
      <c r="AU83" s="638"/>
      <c r="AV83" s="638"/>
      <c r="BE83" s="635"/>
      <c r="BF83" s="638"/>
      <c r="BG83" s="638"/>
    </row>
    <row r="84" spans="1:59" ht="30" customHeight="1" x14ac:dyDescent="0.75">
      <c r="A84" s="624" t="s">
        <v>207</v>
      </c>
      <c r="B84" s="625"/>
      <c r="C84" s="661" t="s">
        <v>613</v>
      </c>
      <c r="D84" s="610"/>
      <c r="E84" s="654" t="s">
        <v>886</v>
      </c>
      <c r="F84" s="112">
        <v>1</v>
      </c>
      <c r="G84" s="628"/>
      <c r="H84" s="629"/>
      <c r="I84" s="630">
        <f t="shared" si="47"/>
        <v>0</v>
      </c>
      <c r="J84" s="631"/>
      <c r="K84" s="630">
        <f t="shared" si="42"/>
        <v>0</v>
      </c>
      <c r="L84" s="630"/>
      <c r="M84" s="630">
        <f t="shared" si="43"/>
        <v>0</v>
      </c>
      <c r="N84" s="630"/>
      <c r="O84" s="630">
        <f t="shared" si="39"/>
        <v>0</v>
      </c>
      <c r="P84" s="630"/>
      <c r="Q84" s="630">
        <f t="shared" si="40"/>
        <v>0</v>
      </c>
      <c r="R84" s="630"/>
      <c r="S84" s="630">
        <f t="shared" si="44"/>
        <v>0</v>
      </c>
      <c r="T84" s="630">
        <f t="shared" si="45"/>
        <v>0</v>
      </c>
      <c r="U84" s="630">
        <f t="shared" si="46"/>
        <v>0</v>
      </c>
      <c r="V84" s="630">
        <f t="shared" si="41"/>
        <v>0</v>
      </c>
      <c r="W84" s="632"/>
      <c r="X84" s="610"/>
      <c r="Y84" s="415"/>
      <c r="Z84" s="633"/>
      <c r="AA84" s="610"/>
      <c r="AB84" s="611"/>
      <c r="AC84" s="634"/>
      <c r="AE84" s="610"/>
      <c r="AF84" s="633"/>
      <c r="AG84" s="610"/>
      <c r="AH84" s="611"/>
      <c r="AI84" s="634"/>
      <c r="AJ84" s="635"/>
      <c r="AK84" s="636"/>
      <c r="AL84" s="636"/>
      <c r="AM84" s="637"/>
      <c r="AN84" s="638"/>
      <c r="AO84" s="622"/>
      <c r="AP84" s="623"/>
      <c r="AQ84" s="623"/>
      <c r="AR84" s="623"/>
      <c r="AS84" s="635"/>
      <c r="AT84" s="636"/>
      <c r="AU84" s="638"/>
      <c r="AV84" s="638"/>
      <c r="BE84" s="635"/>
      <c r="BF84" s="638"/>
      <c r="BG84" s="638"/>
    </row>
    <row r="85" spans="1:59" ht="30" customHeight="1" x14ac:dyDescent="0.75">
      <c r="A85" s="624" t="s">
        <v>208</v>
      </c>
      <c r="B85" s="625"/>
      <c r="C85" s="661" t="s">
        <v>975</v>
      </c>
      <c r="D85" s="610"/>
      <c r="E85" s="654" t="s">
        <v>164</v>
      </c>
      <c r="F85" s="112">
        <v>1</v>
      </c>
      <c r="G85" s="628"/>
      <c r="H85" s="629"/>
      <c r="I85" s="630">
        <f t="shared" si="47"/>
        <v>0</v>
      </c>
      <c r="J85" s="631"/>
      <c r="K85" s="630">
        <f t="shared" si="42"/>
        <v>0</v>
      </c>
      <c r="L85" s="652"/>
      <c r="M85" s="653">
        <f t="shared" si="43"/>
        <v>0</v>
      </c>
      <c r="N85" s="652"/>
      <c r="O85" s="652">
        <f t="shared" si="39"/>
        <v>0</v>
      </c>
      <c r="P85" s="653"/>
      <c r="Q85" s="653">
        <f t="shared" si="40"/>
        <v>0</v>
      </c>
      <c r="R85" s="653"/>
      <c r="S85" s="653">
        <f t="shared" si="44"/>
        <v>0</v>
      </c>
      <c r="T85" s="653">
        <f t="shared" si="45"/>
        <v>0</v>
      </c>
      <c r="U85" s="653">
        <f t="shared" si="46"/>
        <v>0</v>
      </c>
      <c r="V85" s="653">
        <f t="shared" si="41"/>
        <v>0</v>
      </c>
      <c r="W85" s="632"/>
      <c r="X85" s="610"/>
      <c r="Y85" s="415"/>
      <c r="Z85" s="633"/>
      <c r="AA85" s="610"/>
      <c r="AB85" s="611"/>
      <c r="AC85" s="634"/>
      <c r="AE85" s="610"/>
      <c r="AF85" s="633"/>
      <c r="AG85" s="610"/>
      <c r="AH85" s="611"/>
      <c r="AI85" s="634"/>
      <c r="AJ85" s="635"/>
      <c r="AK85" s="636"/>
      <c r="AL85" s="636"/>
      <c r="AM85" s="637"/>
      <c r="AN85" s="638"/>
      <c r="AO85" s="622"/>
      <c r="AP85" s="623"/>
      <c r="AQ85" s="623"/>
      <c r="AR85" s="623"/>
      <c r="AS85" s="635"/>
      <c r="AT85" s="636"/>
      <c r="AU85" s="638"/>
      <c r="AV85" s="638"/>
      <c r="BE85" s="635"/>
      <c r="BF85" s="638"/>
      <c r="BG85" s="638"/>
    </row>
    <row r="86" spans="1:59" ht="30" customHeight="1" x14ac:dyDescent="0.75">
      <c r="A86" s="655" t="s">
        <v>211</v>
      </c>
      <c r="B86" s="625"/>
      <c r="C86" s="609" t="s">
        <v>1299</v>
      </c>
      <c r="D86" s="610"/>
      <c r="E86" s="654"/>
      <c r="F86" s="112"/>
      <c r="G86" s="613"/>
      <c r="H86" s="614"/>
      <c r="I86" s="616"/>
      <c r="J86" s="613"/>
      <c r="K86" s="616"/>
      <c r="L86" s="613"/>
      <c r="M86" s="614"/>
      <c r="N86" s="614"/>
      <c r="O86" s="630"/>
      <c r="P86" s="613"/>
      <c r="Q86" s="630"/>
      <c r="R86" s="614"/>
      <c r="S86" s="630"/>
      <c r="T86" s="630"/>
      <c r="U86" s="630"/>
      <c r="V86" s="630"/>
      <c r="W86" s="632"/>
      <c r="X86" s="660"/>
      <c r="Y86" s="415"/>
      <c r="Z86" s="645"/>
      <c r="AA86" s="610"/>
      <c r="AB86" s="654"/>
      <c r="AC86" s="113"/>
      <c r="AE86" s="660"/>
      <c r="AF86" s="645"/>
      <c r="AG86" s="610"/>
      <c r="AH86" s="654"/>
      <c r="AI86" s="113"/>
      <c r="AJ86" s="620"/>
      <c r="AK86" s="636"/>
      <c r="AL86" s="636"/>
      <c r="AM86" s="622"/>
      <c r="AN86" s="623"/>
      <c r="AO86" s="622"/>
      <c r="AP86" s="623"/>
      <c r="AQ86" s="623"/>
      <c r="AR86" s="623"/>
      <c r="AS86" s="620"/>
      <c r="AT86" s="621"/>
      <c r="AU86" s="623"/>
      <c r="AV86" s="623"/>
      <c r="BE86" s="635"/>
      <c r="BF86" s="638"/>
      <c r="BG86" s="638"/>
    </row>
    <row r="87" spans="1:59" ht="30" customHeight="1" x14ac:dyDescent="0.75">
      <c r="A87" s="624" t="s">
        <v>212</v>
      </c>
      <c r="B87" s="625"/>
      <c r="C87" s="626" t="s">
        <v>1037</v>
      </c>
      <c r="D87" s="610"/>
      <c r="E87" s="611" t="s">
        <v>164</v>
      </c>
      <c r="F87" s="627">
        <v>1</v>
      </c>
      <c r="G87" s="628"/>
      <c r="H87" s="629"/>
      <c r="I87" s="630">
        <f>F87*H87</f>
        <v>0</v>
      </c>
      <c r="J87" s="631"/>
      <c r="K87" s="630">
        <f t="shared" ref="K87:K102" si="48">+F87*J87</f>
        <v>0</v>
      </c>
      <c r="L87" s="630"/>
      <c r="M87" s="630">
        <f t="shared" ref="M87:M101" si="49">F87*L87</f>
        <v>0</v>
      </c>
      <c r="N87" s="630"/>
      <c r="O87" s="630">
        <f t="shared" si="39"/>
        <v>0</v>
      </c>
      <c r="P87" s="630"/>
      <c r="Q87" s="630">
        <f t="shared" si="40"/>
        <v>0</v>
      </c>
      <c r="R87" s="630"/>
      <c r="S87" s="630">
        <f t="shared" ref="S87:S97" si="50">F87*R87</f>
        <v>0</v>
      </c>
      <c r="T87" s="630">
        <f t="shared" ref="T87:T97" si="51">I87+Q87+M87</f>
        <v>0</v>
      </c>
      <c r="U87" s="630">
        <f t="shared" ref="U87:U97" si="52">+K87+O87+S87</f>
        <v>0</v>
      </c>
      <c r="V87" s="630">
        <f t="shared" si="41"/>
        <v>0</v>
      </c>
      <c r="W87" s="632"/>
      <c r="X87" s="610"/>
      <c r="Y87" s="415"/>
      <c r="Z87" s="633"/>
      <c r="AA87" s="610"/>
      <c r="AB87" s="611"/>
      <c r="AC87" s="634"/>
      <c r="AE87" s="610"/>
      <c r="AF87" s="633"/>
      <c r="AG87" s="610"/>
      <c r="AH87" s="611"/>
      <c r="AI87" s="634"/>
      <c r="AJ87" s="635"/>
      <c r="AK87" s="636"/>
      <c r="AL87" s="636"/>
      <c r="AM87" s="637"/>
      <c r="AN87" s="638"/>
      <c r="AO87" s="622"/>
      <c r="AP87" s="623"/>
      <c r="AQ87" s="623"/>
      <c r="AR87" s="623"/>
      <c r="AS87" s="635"/>
      <c r="AT87" s="636"/>
      <c r="AU87" s="638"/>
      <c r="AV87" s="638"/>
      <c r="BE87" s="635"/>
      <c r="BF87" s="638"/>
      <c r="BG87" s="638"/>
    </row>
    <row r="88" spans="1:59" ht="30" customHeight="1" x14ac:dyDescent="0.75">
      <c r="A88" s="624" t="s">
        <v>213</v>
      </c>
      <c r="B88" s="625"/>
      <c r="C88" s="626" t="s">
        <v>965</v>
      </c>
      <c r="D88" s="610"/>
      <c r="E88" s="611" t="s">
        <v>164</v>
      </c>
      <c r="F88" s="627">
        <v>1</v>
      </c>
      <c r="G88" s="628"/>
      <c r="H88" s="629"/>
      <c r="I88" s="630">
        <f t="shared" ref="I88:I102" si="53">F88*H88</f>
        <v>0</v>
      </c>
      <c r="J88" s="631"/>
      <c r="K88" s="630">
        <f t="shared" si="48"/>
        <v>0</v>
      </c>
      <c r="L88" s="630"/>
      <c r="M88" s="630">
        <f t="shared" si="49"/>
        <v>0</v>
      </c>
      <c r="N88" s="630"/>
      <c r="O88" s="630">
        <f t="shared" si="39"/>
        <v>0</v>
      </c>
      <c r="P88" s="630"/>
      <c r="Q88" s="630">
        <f t="shared" si="40"/>
        <v>0</v>
      </c>
      <c r="R88" s="630"/>
      <c r="S88" s="630">
        <f t="shared" si="50"/>
        <v>0</v>
      </c>
      <c r="T88" s="630">
        <f t="shared" si="51"/>
        <v>0</v>
      </c>
      <c r="U88" s="630">
        <f t="shared" si="52"/>
        <v>0</v>
      </c>
      <c r="V88" s="630">
        <f t="shared" si="41"/>
        <v>0</v>
      </c>
      <c r="W88" s="632"/>
      <c r="X88" s="610"/>
      <c r="Y88" s="415"/>
      <c r="Z88" s="633"/>
      <c r="AA88" s="610"/>
      <c r="AB88" s="611"/>
      <c r="AC88" s="634"/>
      <c r="AE88" s="610"/>
      <c r="AF88" s="633"/>
      <c r="AG88" s="610"/>
      <c r="AH88" s="611"/>
      <c r="AI88" s="634"/>
      <c r="AJ88" s="635"/>
      <c r="AK88" s="636"/>
      <c r="AL88" s="636"/>
      <c r="AM88" s="637"/>
      <c r="AN88" s="638"/>
      <c r="AO88" s="622"/>
      <c r="AP88" s="623"/>
      <c r="AQ88" s="623"/>
      <c r="AR88" s="623"/>
      <c r="AS88" s="635"/>
      <c r="AT88" s="636"/>
      <c r="AU88" s="638"/>
      <c r="AV88" s="638"/>
      <c r="BE88" s="635"/>
      <c r="BF88" s="638"/>
      <c r="BG88" s="638"/>
    </row>
    <row r="89" spans="1:59" ht="30" customHeight="1" x14ac:dyDescent="0.75">
      <c r="A89" s="624" t="s">
        <v>214</v>
      </c>
      <c r="B89" s="625"/>
      <c r="C89" s="626" t="s">
        <v>1025</v>
      </c>
      <c r="D89" s="610"/>
      <c r="E89" s="611" t="s">
        <v>164</v>
      </c>
      <c r="F89" s="627">
        <v>6</v>
      </c>
      <c r="G89" s="628"/>
      <c r="H89" s="629"/>
      <c r="I89" s="630">
        <f t="shared" si="53"/>
        <v>0</v>
      </c>
      <c r="J89" s="631"/>
      <c r="K89" s="630">
        <f t="shared" si="48"/>
        <v>0</v>
      </c>
      <c r="L89" s="630"/>
      <c r="M89" s="630">
        <f t="shared" si="49"/>
        <v>0</v>
      </c>
      <c r="N89" s="630"/>
      <c r="O89" s="630">
        <f t="shared" si="39"/>
        <v>0</v>
      </c>
      <c r="P89" s="630"/>
      <c r="Q89" s="630">
        <f t="shared" si="40"/>
        <v>0</v>
      </c>
      <c r="R89" s="630"/>
      <c r="S89" s="630">
        <f t="shared" si="50"/>
        <v>0</v>
      </c>
      <c r="T89" s="630">
        <f t="shared" si="51"/>
        <v>0</v>
      </c>
      <c r="U89" s="630">
        <f t="shared" si="52"/>
        <v>0</v>
      </c>
      <c r="V89" s="630">
        <f t="shared" si="41"/>
        <v>0</v>
      </c>
      <c r="W89" s="632"/>
      <c r="X89" s="610"/>
      <c r="Y89" s="415"/>
      <c r="Z89" s="633"/>
      <c r="AA89" s="610"/>
      <c r="AB89" s="611"/>
      <c r="AC89" s="634"/>
      <c r="AE89" s="610"/>
      <c r="AF89" s="633"/>
      <c r="AG89" s="610"/>
      <c r="AH89" s="611"/>
      <c r="AI89" s="634"/>
      <c r="AJ89" s="635"/>
      <c r="AK89" s="636"/>
      <c r="AL89" s="636"/>
      <c r="AM89" s="637"/>
      <c r="AN89" s="638"/>
      <c r="AO89" s="622"/>
      <c r="AP89" s="623"/>
      <c r="AQ89" s="623"/>
      <c r="AR89" s="623"/>
      <c r="AS89" s="635"/>
      <c r="AT89" s="636"/>
      <c r="AU89" s="638"/>
      <c r="AV89" s="638"/>
      <c r="BE89" s="635"/>
      <c r="BF89" s="638"/>
      <c r="BG89" s="638"/>
    </row>
    <row r="90" spans="1:59" ht="30" customHeight="1" x14ac:dyDescent="0.75">
      <c r="A90" s="624" t="s">
        <v>215</v>
      </c>
      <c r="B90" s="625"/>
      <c r="C90" s="626" t="s">
        <v>1038</v>
      </c>
      <c r="D90" s="610"/>
      <c r="E90" s="611" t="s">
        <v>164</v>
      </c>
      <c r="F90" s="733">
        <v>3</v>
      </c>
      <c r="G90" s="628"/>
      <c r="H90" s="629"/>
      <c r="I90" s="630">
        <f t="shared" si="53"/>
        <v>0</v>
      </c>
      <c r="J90" s="631"/>
      <c r="K90" s="630">
        <f t="shared" si="48"/>
        <v>0</v>
      </c>
      <c r="L90" s="630"/>
      <c r="M90" s="630">
        <f t="shared" si="49"/>
        <v>0</v>
      </c>
      <c r="N90" s="630"/>
      <c r="O90" s="630">
        <f t="shared" si="39"/>
        <v>0</v>
      </c>
      <c r="P90" s="630"/>
      <c r="Q90" s="630">
        <f t="shared" si="40"/>
        <v>0</v>
      </c>
      <c r="R90" s="630"/>
      <c r="S90" s="630">
        <f t="shared" si="50"/>
        <v>0</v>
      </c>
      <c r="T90" s="630">
        <f t="shared" si="51"/>
        <v>0</v>
      </c>
      <c r="U90" s="630">
        <f t="shared" si="52"/>
        <v>0</v>
      </c>
      <c r="V90" s="630">
        <f t="shared" si="41"/>
        <v>0</v>
      </c>
      <c r="W90" s="632"/>
      <c r="X90" s="610"/>
      <c r="Y90" s="415"/>
      <c r="Z90" s="633"/>
      <c r="AA90" s="610"/>
      <c r="AB90" s="611"/>
      <c r="AC90" s="634"/>
      <c r="AE90" s="610"/>
      <c r="AF90" s="633"/>
      <c r="AG90" s="610"/>
      <c r="AH90" s="611"/>
      <c r="AI90" s="634"/>
      <c r="AJ90" s="635"/>
      <c r="AK90" s="636"/>
      <c r="AL90" s="636"/>
      <c r="AM90" s="637"/>
      <c r="AN90" s="638"/>
      <c r="AO90" s="622"/>
      <c r="AP90" s="623"/>
      <c r="AQ90" s="623"/>
      <c r="AR90" s="623"/>
      <c r="AS90" s="635"/>
      <c r="AT90" s="636"/>
      <c r="AU90" s="638"/>
      <c r="AV90" s="638"/>
      <c r="BE90" s="635"/>
      <c r="BF90" s="638"/>
      <c r="BG90" s="638"/>
    </row>
    <row r="91" spans="1:59" ht="30" customHeight="1" x14ac:dyDescent="0.75">
      <c r="A91" s="624" t="s">
        <v>216</v>
      </c>
      <c r="B91" s="625"/>
      <c r="C91" s="626" t="s">
        <v>1300</v>
      </c>
      <c r="D91" s="610"/>
      <c r="E91" s="611" t="s">
        <v>164</v>
      </c>
      <c r="F91" s="627">
        <v>3</v>
      </c>
      <c r="G91" s="628"/>
      <c r="H91" s="629"/>
      <c r="I91" s="630">
        <f t="shared" si="53"/>
        <v>0</v>
      </c>
      <c r="J91" s="631"/>
      <c r="K91" s="630">
        <f t="shared" si="48"/>
        <v>0</v>
      </c>
      <c r="L91" s="630"/>
      <c r="M91" s="630">
        <f t="shared" si="49"/>
        <v>0</v>
      </c>
      <c r="N91" s="630"/>
      <c r="O91" s="630">
        <f t="shared" si="39"/>
        <v>0</v>
      </c>
      <c r="P91" s="630"/>
      <c r="Q91" s="630">
        <f t="shared" si="40"/>
        <v>0</v>
      </c>
      <c r="R91" s="630"/>
      <c r="S91" s="630">
        <f t="shared" si="50"/>
        <v>0</v>
      </c>
      <c r="T91" s="630">
        <f t="shared" si="51"/>
        <v>0</v>
      </c>
      <c r="U91" s="630">
        <f t="shared" si="52"/>
        <v>0</v>
      </c>
      <c r="V91" s="630">
        <f t="shared" si="41"/>
        <v>0</v>
      </c>
      <c r="W91" s="632"/>
      <c r="X91" s="610"/>
      <c r="Y91" s="415"/>
      <c r="Z91" s="633"/>
      <c r="AA91" s="610"/>
      <c r="AB91" s="611"/>
      <c r="AC91" s="634"/>
      <c r="AE91" s="610"/>
      <c r="AF91" s="633"/>
      <c r="AG91" s="610"/>
      <c r="AH91" s="611"/>
      <c r="AI91" s="634"/>
      <c r="AJ91" s="635"/>
      <c r="AK91" s="636"/>
      <c r="AL91" s="636"/>
      <c r="AM91" s="637"/>
      <c r="AN91" s="638"/>
      <c r="AO91" s="622"/>
      <c r="AP91" s="623"/>
      <c r="AQ91" s="623"/>
      <c r="AR91" s="623"/>
      <c r="AS91" s="635"/>
      <c r="AT91" s="636"/>
      <c r="AU91" s="638"/>
      <c r="AV91" s="638"/>
      <c r="BE91" s="635"/>
      <c r="BF91" s="638"/>
      <c r="BG91" s="638"/>
    </row>
    <row r="92" spans="1:59" ht="30" customHeight="1" x14ac:dyDescent="0.75">
      <c r="A92" s="624" t="s">
        <v>217</v>
      </c>
      <c r="B92" s="625"/>
      <c r="C92" s="626" t="s">
        <v>1040</v>
      </c>
      <c r="D92" s="610"/>
      <c r="E92" s="611" t="s">
        <v>164</v>
      </c>
      <c r="F92" s="627">
        <v>3</v>
      </c>
      <c r="G92" s="628"/>
      <c r="H92" s="629"/>
      <c r="I92" s="630">
        <f t="shared" si="53"/>
        <v>0</v>
      </c>
      <c r="J92" s="631"/>
      <c r="K92" s="630">
        <f t="shared" si="48"/>
        <v>0</v>
      </c>
      <c r="L92" s="630"/>
      <c r="M92" s="630">
        <f t="shared" si="49"/>
        <v>0</v>
      </c>
      <c r="N92" s="630"/>
      <c r="O92" s="630">
        <f t="shared" si="39"/>
        <v>0</v>
      </c>
      <c r="P92" s="630"/>
      <c r="Q92" s="630">
        <f t="shared" si="40"/>
        <v>0</v>
      </c>
      <c r="R92" s="630"/>
      <c r="S92" s="630">
        <f t="shared" si="50"/>
        <v>0</v>
      </c>
      <c r="T92" s="630">
        <f t="shared" si="51"/>
        <v>0</v>
      </c>
      <c r="U92" s="630">
        <f t="shared" si="52"/>
        <v>0</v>
      </c>
      <c r="V92" s="630">
        <f t="shared" si="41"/>
        <v>0</v>
      </c>
      <c r="W92" s="632"/>
      <c r="X92" s="610"/>
      <c r="Y92" s="415"/>
      <c r="Z92" s="633"/>
      <c r="AA92" s="610"/>
      <c r="AB92" s="611"/>
      <c r="AC92" s="634"/>
      <c r="AE92" s="610"/>
      <c r="AF92" s="633"/>
      <c r="AG92" s="610"/>
      <c r="AH92" s="611"/>
      <c r="AI92" s="634"/>
      <c r="AJ92" s="635"/>
      <c r="AK92" s="636"/>
      <c r="AL92" s="636"/>
      <c r="AM92" s="637"/>
      <c r="AN92" s="638"/>
      <c r="AO92" s="622"/>
      <c r="AP92" s="623"/>
      <c r="AQ92" s="623"/>
      <c r="AR92" s="623"/>
      <c r="AS92" s="635"/>
      <c r="AT92" s="636"/>
      <c r="AU92" s="638"/>
      <c r="AV92" s="638"/>
      <c r="BE92" s="635"/>
      <c r="BF92" s="638"/>
      <c r="BG92" s="638"/>
    </row>
    <row r="93" spans="1:59" ht="30" customHeight="1" x14ac:dyDescent="0.75">
      <c r="A93" s="624" t="s">
        <v>218</v>
      </c>
      <c r="B93" s="625"/>
      <c r="C93" s="626" t="s">
        <v>1041</v>
      </c>
      <c r="D93" s="610"/>
      <c r="E93" s="611" t="s">
        <v>164</v>
      </c>
      <c r="F93" s="627">
        <v>3</v>
      </c>
      <c r="G93" s="628"/>
      <c r="H93" s="629"/>
      <c r="I93" s="630">
        <f t="shared" si="53"/>
        <v>0</v>
      </c>
      <c r="J93" s="631"/>
      <c r="K93" s="630">
        <f t="shared" si="48"/>
        <v>0</v>
      </c>
      <c r="L93" s="630"/>
      <c r="M93" s="630">
        <f t="shared" si="49"/>
        <v>0</v>
      </c>
      <c r="N93" s="630"/>
      <c r="O93" s="630">
        <f t="shared" si="39"/>
        <v>0</v>
      </c>
      <c r="P93" s="630"/>
      <c r="Q93" s="630">
        <f t="shared" si="40"/>
        <v>0</v>
      </c>
      <c r="R93" s="630"/>
      <c r="S93" s="630">
        <f t="shared" si="50"/>
        <v>0</v>
      </c>
      <c r="T93" s="630">
        <f t="shared" si="51"/>
        <v>0</v>
      </c>
      <c r="U93" s="630">
        <f t="shared" si="52"/>
        <v>0</v>
      </c>
      <c r="V93" s="630">
        <f t="shared" si="41"/>
        <v>0</v>
      </c>
      <c r="W93" s="632"/>
      <c r="X93" s="610"/>
      <c r="Y93" s="415"/>
      <c r="Z93" s="633"/>
      <c r="AA93" s="610"/>
      <c r="AB93" s="611"/>
      <c r="AC93" s="634"/>
      <c r="AE93" s="610"/>
      <c r="AF93" s="633"/>
      <c r="AG93" s="610"/>
      <c r="AH93" s="611"/>
      <c r="AI93" s="634"/>
      <c r="AJ93" s="635"/>
      <c r="AK93" s="636"/>
      <c r="AL93" s="636"/>
      <c r="AM93" s="637"/>
      <c r="AN93" s="638"/>
      <c r="AO93" s="622"/>
      <c r="AP93" s="623"/>
      <c r="AQ93" s="623"/>
      <c r="AR93" s="623"/>
      <c r="AS93" s="635"/>
      <c r="AT93" s="636"/>
      <c r="AU93" s="638"/>
      <c r="AV93" s="638"/>
      <c r="BE93" s="635"/>
      <c r="BF93" s="638"/>
      <c r="BG93" s="638"/>
    </row>
    <row r="94" spans="1:59" ht="30" customHeight="1" x14ac:dyDescent="0.75">
      <c r="A94" s="624" t="s">
        <v>219</v>
      </c>
      <c r="B94" s="625"/>
      <c r="C94" s="626" t="s">
        <v>1042</v>
      </c>
      <c r="D94" s="610"/>
      <c r="E94" s="654" t="s">
        <v>164</v>
      </c>
      <c r="F94" s="112">
        <v>3</v>
      </c>
      <c r="G94" s="628"/>
      <c r="H94" s="629"/>
      <c r="I94" s="630">
        <f t="shared" si="53"/>
        <v>0</v>
      </c>
      <c r="J94" s="631"/>
      <c r="K94" s="630">
        <f t="shared" si="48"/>
        <v>0</v>
      </c>
      <c r="L94" s="630"/>
      <c r="M94" s="630">
        <f t="shared" si="49"/>
        <v>0</v>
      </c>
      <c r="N94" s="630"/>
      <c r="O94" s="630">
        <f t="shared" si="39"/>
        <v>0</v>
      </c>
      <c r="P94" s="630"/>
      <c r="Q94" s="630">
        <f t="shared" si="40"/>
        <v>0</v>
      </c>
      <c r="R94" s="630"/>
      <c r="S94" s="630">
        <f t="shared" si="50"/>
        <v>0</v>
      </c>
      <c r="T94" s="630">
        <f t="shared" si="51"/>
        <v>0</v>
      </c>
      <c r="U94" s="630">
        <f t="shared" si="52"/>
        <v>0</v>
      </c>
      <c r="V94" s="630">
        <f t="shared" si="41"/>
        <v>0</v>
      </c>
      <c r="W94" s="632"/>
      <c r="X94" s="610"/>
      <c r="Y94" s="415"/>
      <c r="Z94" s="633"/>
      <c r="AA94" s="610"/>
      <c r="AB94" s="611"/>
      <c r="AC94" s="634"/>
      <c r="AE94" s="610"/>
      <c r="AF94" s="633"/>
      <c r="AG94" s="610"/>
      <c r="AH94" s="611"/>
      <c r="AI94" s="634"/>
      <c r="AJ94" s="635"/>
      <c r="AK94" s="636"/>
      <c r="AL94" s="636"/>
      <c r="AM94" s="637"/>
      <c r="AN94" s="638"/>
      <c r="AO94" s="622"/>
      <c r="AP94" s="623"/>
      <c r="AQ94" s="623"/>
      <c r="AR94" s="623"/>
      <c r="AS94" s="635"/>
      <c r="AT94" s="636"/>
      <c r="AU94" s="638"/>
      <c r="AV94" s="638"/>
      <c r="BE94" s="635"/>
      <c r="BF94" s="638"/>
      <c r="BG94" s="638"/>
    </row>
    <row r="95" spans="1:59" ht="30" customHeight="1" x14ac:dyDescent="0.75">
      <c r="A95" s="624" t="s">
        <v>220</v>
      </c>
      <c r="B95" s="625"/>
      <c r="C95" s="626" t="s">
        <v>259</v>
      </c>
      <c r="D95" s="610"/>
      <c r="E95" s="611" t="s">
        <v>164</v>
      </c>
      <c r="F95" s="627">
        <v>1</v>
      </c>
      <c r="G95" s="628"/>
      <c r="H95" s="629"/>
      <c r="I95" s="630">
        <f t="shared" si="53"/>
        <v>0</v>
      </c>
      <c r="J95" s="631"/>
      <c r="K95" s="630">
        <f t="shared" si="48"/>
        <v>0</v>
      </c>
      <c r="L95" s="630"/>
      <c r="M95" s="630">
        <f t="shared" si="49"/>
        <v>0</v>
      </c>
      <c r="N95" s="630"/>
      <c r="O95" s="630">
        <f t="shared" si="39"/>
        <v>0</v>
      </c>
      <c r="P95" s="630"/>
      <c r="Q95" s="630">
        <f t="shared" si="40"/>
        <v>0</v>
      </c>
      <c r="R95" s="630"/>
      <c r="S95" s="630">
        <f t="shared" si="50"/>
        <v>0</v>
      </c>
      <c r="T95" s="630">
        <f t="shared" si="51"/>
        <v>0</v>
      </c>
      <c r="U95" s="630">
        <f t="shared" si="52"/>
        <v>0</v>
      </c>
      <c r="V95" s="630">
        <f t="shared" si="41"/>
        <v>0</v>
      </c>
      <c r="W95" s="632"/>
      <c r="X95" s="610"/>
      <c r="Y95" s="415"/>
      <c r="Z95" s="633"/>
      <c r="AA95" s="610"/>
      <c r="AB95" s="611"/>
      <c r="AC95" s="634"/>
      <c r="AE95" s="610"/>
      <c r="AF95" s="633"/>
      <c r="AG95" s="610"/>
      <c r="AH95" s="611"/>
      <c r="AI95" s="634"/>
      <c r="AJ95" s="635"/>
      <c r="AK95" s="636"/>
      <c r="AL95" s="636"/>
      <c r="AM95" s="637"/>
      <c r="AN95" s="638"/>
      <c r="AO95" s="622"/>
      <c r="AP95" s="623"/>
      <c r="AQ95" s="623"/>
      <c r="AR95" s="623"/>
      <c r="AS95" s="635"/>
      <c r="AT95" s="636"/>
      <c r="AU95" s="638"/>
      <c r="AV95" s="638"/>
      <c r="BE95" s="635"/>
      <c r="BF95" s="638"/>
      <c r="BG95" s="638"/>
    </row>
    <row r="96" spans="1:59" ht="30" customHeight="1" x14ac:dyDescent="0.75">
      <c r="A96" s="624" t="s">
        <v>221</v>
      </c>
      <c r="B96" s="625"/>
      <c r="C96" s="626" t="s">
        <v>966</v>
      </c>
      <c r="D96" s="610"/>
      <c r="E96" s="611" t="s">
        <v>164</v>
      </c>
      <c r="F96" s="627">
        <v>1</v>
      </c>
      <c r="G96" s="628"/>
      <c r="H96" s="629"/>
      <c r="I96" s="630">
        <f t="shared" si="53"/>
        <v>0</v>
      </c>
      <c r="J96" s="631"/>
      <c r="K96" s="630">
        <f t="shared" si="48"/>
        <v>0</v>
      </c>
      <c r="L96" s="630"/>
      <c r="M96" s="630">
        <f t="shared" si="49"/>
        <v>0</v>
      </c>
      <c r="N96" s="630"/>
      <c r="O96" s="630">
        <f t="shared" si="39"/>
        <v>0</v>
      </c>
      <c r="P96" s="630"/>
      <c r="Q96" s="630">
        <f t="shared" si="40"/>
        <v>0</v>
      </c>
      <c r="R96" s="630"/>
      <c r="S96" s="630">
        <f t="shared" si="50"/>
        <v>0</v>
      </c>
      <c r="T96" s="630">
        <f t="shared" si="51"/>
        <v>0</v>
      </c>
      <c r="U96" s="630">
        <f t="shared" si="52"/>
        <v>0</v>
      </c>
      <c r="V96" s="630">
        <f t="shared" si="41"/>
        <v>0</v>
      </c>
      <c r="W96" s="632"/>
      <c r="X96" s="610"/>
      <c r="Y96" s="415"/>
      <c r="Z96" s="633"/>
      <c r="AA96" s="610"/>
      <c r="AB96" s="611"/>
      <c r="AC96" s="634"/>
      <c r="AE96" s="610"/>
      <c r="AF96" s="633"/>
      <c r="AG96" s="610"/>
      <c r="AH96" s="611"/>
      <c r="AI96" s="634"/>
      <c r="AJ96" s="635"/>
      <c r="AK96" s="636"/>
      <c r="AL96" s="636"/>
      <c r="AM96" s="637"/>
      <c r="AN96" s="638"/>
      <c r="AO96" s="622"/>
      <c r="AP96" s="623"/>
      <c r="AQ96" s="623"/>
      <c r="AR96" s="623"/>
      <c r="AS96" s="635"/>
      <c r="AT96" s="636"/>
      <c r="AU96" s="638"/>
      <c r="AV96" s="638"/>
      <c r="BE96" s="635"/>
      <c r="BF96" s="638"/>
      <c r="BG96" s="638"/>
    </row>
    <row r="97" spans="1:59" ht="30" customHeight="1" x14ac:dyDescent="0.75">
      <c r="A97" s="624" t="s">
        <v>222</v>
      </c>
      <c r="B97" s="625"/>
      <c r="C97" s="626" t="s">
        <v>1043</v>
      </c>
      <c r="D97" s="610"/>
      <c r="E97" s="611" t="s">
        <v>886</v>
      </c>
      <c r="F97" s="627">
        <v>1</v>
      </c>
      <c r="G97" s="628"/>
      <c r="H97" s="629"/>
      <c r="I97" s="630">
        <f t="shared" si="53"/>
        <v>0</v>
      </c>
      <c r="J97" s="631"/>
      <c r="K97" s="630">
        <f t="shared" si="48"/>
        <v>0</v>
      </c>
      <c r="L97" s="630"/>
      <c r="M97" s="630">
        <f t="shared" si="49"/>
        <v>0</v>
      </c>
      <c r="N97" s="630"/>
      <c r="O97" s="630">
        <f t="shared" si="39"/>
        <v>0</v>
      </c>
      <c r="P97" s="630"/>
      <c r="Q97" s="630">
        <f t="shared" si="40"/>
        <v>0</v>
      </c>
      <c r="R97" s="630"/>
      <c r="S97" s="630">
        <f t="shared" si="50"/>
        <v>0</v>
      </c>
      <c r="T97" s="630">
        <f t="shared" si="51"/>
        <v>0</v>
      </c>
      <c r="U97" s="630">
        <f t="shared" si="52"/>
        <v>0</v>
      </c>
      <c r="V97" s="630">
        <f t="shared" si="41"/>
        <v>0</v>
      </c>
      <c r="W97" s="632"/>
      <c r="X97" s="610"/>
      <c r="Y97" s="415"/>
      <c r="Z97" s="633"/>
      <c r="AA97" s="610"/>
      <c r="AB97" s="611"/>
      <c r="AC97" s="634"/>
      <c r="AE97" s="610"/>
      <c r="AF97" s="633"/>
      <c r="AG97" s="610"/>
      <c r="AH97" s="611"/>
      <c r="AI97" s="634"/>
      <c r="AJ97" s="635"/>
      <c r="AK97" s="636"/>
      <c r="AL97" s="636"/>
      <c r="AM97" s="637"/>
      <c r="AN97" s="638"/>
      <c r="AO97" s="622"/>
      <c r="AP97" s="623"/>
      <c r="AQ97" s="623"/>
      <c r="AR97" s="623"/>
      <c r="AS97" s="635"/>
      <c r="AT97" s="636"/>
      <c r="AU97" s="638"/>
      <c r="AV97" s="638"/>
      <c r="BE97" s="635"/>
      <c r="BF97" s="638"/>
      <c r="BG97" s="638"/>
    </row>
    <row r="98" spans="1:59" ht="30" customHeight="1" x14ac:dyDescent="0.75">
      <c r="A98" s="624" t="s">
        <v>223</v>
      </c>
      <c r="B98" s="625"/>
      <c r="C98" s="626" t="s">
        <v>1301</v>
      </c>
      <c r="D98" s="610"/>
      <c r="E98" s="611" t="s">
        <v>886</v>
      </c>
      <c r="F98" s="627">
        <v>1</v>
      </c>
      <c r="G98" s="628"/>
      <c r="H98" s="629"/>
      <c r="I98" s="630"/>
      <c r="J98" s="631"/>
      <c r="K98" s="630"/>
      <c r="L98" s="630"/>
      <c r="M98" s="630"/>
      <c r="N98" s="630"/>
      <c r="O98" s="630"/>
      <c r="P98" s="630"/>
      <c r="Q98" s="630"/>
      <c r="R98" s="630"/>
      <c r="S98" s="630"/>
      <c r="T98" s="630"/>
      <c r="U98" s="630"/>
      <c r="V98" s="630"/>
      <c r="W98" s="632"/>
      <c r="X98" s="610"/>
      <c r="Y98" s="415"/>
      <c r="Z98" s="633"/>
      <c r="AA98" s="610"/>
      <c r="AB98" s="611"/>
      <c r="AC98" s="634"/>
      <c r="AE98" s="610"/>
      <c r="AF98" s="633"/>
      <c r="AG98" s="610"/>
      <c r="AH98" s="611"/>
      <c r="AI98" s="634"/>
      <c r="AJ98" s="635"/>
      <c r="AK98" s="636"/>
      <c r="AL98" s="636"/>
      <c r="AM98" s="637"/>
      <c r="AN98" s="638"/>
      <c r="AO98" s="622"/>
      <c r="AP98" s="623"/>
      <c r="AQ98" s="623"/>
      <c r="AR98" s="623"/>
      <c r="AS98" s="635"/>
      <c r="AT98" s="636"/>
      <c r="AU98" s="638"/>
      <c r="AV98" s="638"/>
      <c r="BE98" s="635"/>
      <c r="BF98" s="638"/>
      <c r="BG98" s="638"/>
    </row>
    <row r="99" spans="1:59" ht="30" customHeight="1" x14ac:dyDescent="0.75">
      <c r="A99" s="624" t="s">
        <v>224</v>
      </c>
      <c r="B99" s="625"/>
      <c r="C99" s="626" t="s">
        <v>188</v>
      </c>
      <c r="D99" s="610"/>
      <c r="E99" s="611" t="s">
        <v>886</v>
      </c>
      <c r="F99" s="627">
        <v>1</v>
      </c>
      <c r="G99" s="628"/>
      <c r="H99" s="629"/>
      <c r="I99" s="630">
        <f t="shared" si="53"/>
        <v>0</v>
      </c>
      <c r="J99" s="631"/>
      <c r="K99" s="630">
        <f t="shared" si="48"/>
        <v>0</v>
      </c>
      <c r="L99" s="630"/>
      <c r="M99" s="630">
        <f t="shared" si="49"/>
        <v>0</v>
      </c>
      <c r="N99" s="630"/>
      <c r="O99" s="630">
        <f t="shared" si="39"/>
        <v>0</v>
      </c>
      <c r="P99" s="630"/>
      <c r="Q99" s="630">
        <f t="shared" si="40"/>
        <v>0</v>
      </c>
      <c r="R99" s="630"/>
      <c r="S99" s="630">
        <f>F99*R99</f>
        <v>0</v>
      </c>
      <c r="T99" s="630">
        <f>I99+Q99+M99</f>
        <v>0</v>
      </c>
      <c r="U99" s="630">
        <f>+K99+O99+S99</f>
        <v>0</v>
      </c>
      <c r="V99" s="630">
        <f t="shared" si="41"/>
        <v>0</v>
      </c>
      <c r="W99" s="632"/>
      <c r="X99" s="610"/>
      <c r="Y99" s="415"/>
      <c r="Z99" s="633"/>
      <c r="AA99" s="610"/>
      <c r="AB99" s="611"/>
      <c r="AC99" s="634"/>
      <c r="AE99" s="610"/>
      <c r="AF99" s="633"/>
      <c r="AG99" s="610"/>
      <c r="AH99" s="611"/>
      <c r="AI99" s="634"/>
      <c r="AJ99" s="635"/>
      <c r="AK99" s="636"/>
      <c r="AL99" s="636"/>
      <c r="AM99" s="637"/>
      <c r="AN99" s="638"/>
      <c r="AO99" s="622"/>
      <c r="AP99" s="623"/>
      <c r="AQ99" s="623"/>
      <c r="AR99" s="623"/>
      <c r="AS99" s="635"/>
      <c r="AT99" s="636"/>
      <c r="AU99" s="638"/>
      <c r="AV99" s="638"/>
      <c r="BE99" s="635"/>
      <c r="BF99" s="638"/>
      <c r="BG99" s="638"/>
    </row>
    <row r="100" spans="1:59" ht="30" customHeight="1" x14ac:dyDescent="0.75">
      <c r="A100" s="624" t="s">
        <v>225</v>
      </c>
      <c r="B100" s="625"/>
      <c r="C100" s="626" t="s">
        <v>191</v>
      </c>
      <c r="D100" s="610"/>
      <c r="E100" s="611" t="s">
        <v>886</v>
      </c>
      <c r="F100" s="627">
        <v>1</v>
      </c>
      <c r="G100" s="628"/>
      <c r="H100" s="629"/>
      <c r="I100" s="630">
        <f t="shared" si="53"/>
        <v>0</v>
      </c>
      <c r="J100" s="631"/>
      <c r="K100" s="652">
        <f t="shared" si="48"/>
        <v>0</v>
      </c>
      <c r="L100" s="653"/>
      <c r="M100" s="630">
        <f>F100*L100</f>
        <v>0</v>
      </c>
      <c r="N100" s="652"/>
      <c r="O100" s="630">
        <f t="shared" si="39"/>
        <v>0</v>
      </c>
      <c r="P100" s="652"/>
      <c r="Q100" s="630">
        <f t="shared" si="40"/>
        <v>0</v>
      </c>
      <c r="R100" s="652"/>
      <c r="S100" s="630">
        <f>F100*R100</f>
        <v>0</v>
      </c>
      <c r="T100" s="630">
        <f>I100+Q100+M100</f>
        <v>0</v>
      </c>
      <c r="U100" s="630">
        <f>+K100+O100+S100</f>
        <v>0</v>
      </c>
      <c r="V100" s="630">
        <f t="shared" si="41"/>
        <v>0</v>
      </c>
      <c r="W100" s="632"/>
      <c r="X100" s="610"/>
      <c r="Y100" s="415"/>
      <c r="Z100" s="633"/>
      <c r="AA100" s="610"/>
      <c r="AB100" s="611"/>
      <c r="AC100" s="634"/>
      <c r="AE100" s="610"/>
      <c r="AF100" s="633"/>
      <c r="AG100" s="610"/>
      <c r="AH100" s="611"/>
      <c r="AI100" s="634"/>
      <c r="AJ100" s="635"/>
      <c r="AK100" s="636"/>
      <c r="AL100" s="636"/>
      <c r="AM100" s="637"/>
      <c r="AN100" s="638"/>
      <c r="AO100" s="622"/>
      <c r="AP100" s="623"/>
      <c r="AQ100" s="623"/>
      <c r="AR100" s="623"/>
      <c r="AS100" s="635"/>
      <c r="AT100" s="636"/>
      <c r="AU100" s="638"/>
      <c r="AV100" s="638"/>
      <c r="BE100" s="635"/>
      <c r="BF100" s="638"/>
      <c r="BG100" s="638"/>
    </row>
    <row r="101" spans="1:59" ht="30" customHeight="1" x14ac:dyDescent="0.75">
      <c r="A101" s="624" t="s">
        <v>618</v>
      </c>
      <c r="B101" s="625"/>
      <c r="C101" s="626" t="s">
        <v>194</v>
      </c>
      <c r="D101" s="610"/>
      <c r="E101" s="611" t="s">
        <v>886</v>
      </c>
      <c r="F101" s="627">
        <v>1</v>
      </c>
      <c r="G101" s="628"/>
      <c r="H101" s="629"/>
      <c r="I101" s="630">
        <f t="shared" si="53"/>
        <v>0</v>
      </c>
      <c r="J101" s="631"/>
      <c r="K101" s="652">
        <f t="shared" si="48"/>
        <v>0</v>
      </c>
      <c r="L101" s="653"/>
      <c r="M101" s="630">
        <f t="shared" si="49"/>
        <v>0</v>
      </c>
      <c r="N101" s="652"/>
      <c r="O101" s="630">
        <f t="shared" si="39"/>
        <v>0</v>
      </c>
      <c r="P101" s="652"/>
      <c r="Q101" s="630">
        <f t="shared" si="40"/>
        <v>0</v>
      </c>
      <c r="R101" s="652"/>
      <c r="S101" s="630">
        <f>F101*R101</f>
        <v>0</v>
      </c>
      <c r="T101" s="630">
        <f>I101+Q101+M101</f>
        <v>0</v>
      </c>
      <c r="U101" s="630">
        <f>+K101+O101+S101</f>
        <v>0</v>
      </c>
      <c r="V101" s="630">
        <f t="shared" si="41"/>
        <v>0</v>
      </c>
      <c r="W101" s="632"/>
      <c r="X101" s="610"/>
      <c r="Y101" s="415"/>
      <c r="Z101" s="633"/>
      <c r="AA101" s="610"/>
      <c r="AB101" s="611"/>
      <c r="AC101" s="634"/>
      <c r="AE101" s="610"/>
      <c r="AF101" s="633"/>
      <c r="AG101" s="610"/>
      <c r="AH101" s="611"/>
      <c r="AI101" s="634"/>
      <c r="AJ101" s="635"/>
      <c r="AK101" s="636"/>
      <c r="AL101" s="636"/>
      <c r="AM101" s="637"/>
      <c r="AN101" s="638"/>
      <c r="AO101" s="622"/>
      <c r="AP101" s="623"/>
      <c r="AQ101" s="623"/>
      <c r="AR101" s="623"/>
      <c r="AS101" s="635"/>
      <c r="AT101" s="636"/>
      <c r="AU101" s="638"/>
      <c r="AV101" s="638"/>
      <c r="BE101" s="635"/>
      <c r="BF101" s="638"/>
      <c r="BG101" s="638"/>
    </row>
    <row r="102" spans="1:59" ht="30" customHeight="1" x14ac:dyDescent="0.75">
      <c r="A102" s="624" t="s">
        <v>1302</v>
      </c>
      <c r="B102" s="625"/>
      <c r="C102" s="626" t="s">
        <v>613</v>
      </c>
      <c r="D102" s="610"/>
      <c r="E102" s="611" t="s">
        <v>164</v>
      </c>
      <c r="F102" s="627">
        <v>1</v>
      </c>
      <c r="G102" s="628"/>
      <c r="H102" s="629"/>
      <c r="I102" s="630">
        <f t="shared" si="53"/>
        <v>0</v>
      </c>
      <c r="J102" s="631"/>
      <c r="K102" s="652">
        <f t="shared" si="48"/>
        <v>0</v>
      </c>
      <c r="L102" s="653"/>
      <c r="M102" s="630">
        <f>F102*L102</f>
        <v>0</v>
      </c>
      <c r="N102" s="652"/>
      <c r="O102" s="630">
        <f t="shared" si="39"/>
        <v>0</v>
      </c>
      <c r="P102" s="652"/>
      <c r="Q102" s="630">
        <f t="shared" si="40"/>
        <v>0</v>
      </c>
      <c r="R102" s="652"/>
      <c r="S102" s="630">
        <f>F102*R102</f>
        <v>0</v>
      </c>
      <c r="T102" s="630">
        <f>I102+Q102+M102</f>
        <v>0</v>
      </c>
      <c r="U102" s="630">
        <f>+K102+O102+S102</f>
        <v>0</v>
      </c>
      <c r="V102" s="630">
        <f t="shared" si="41"/>
        <v>0</v>
      </c>
      <c r="W102" s="632"/>
      <c r="X102" s="610"/>
      <c r="Y102" s="415"/>
      <c r="Z102" s="633"/>
      <c r="AA102" s="610"/>
      <c r="AB102" s="611"/>
      <c r="AC102" s="634"/>
      <c r="AE102" s="610"/>
      <c r="AF102" s="633"/>
      <c r="AG102" s="610"/>
      <c r="AH102" s="611"/>
      <c r="AI102" s="634"/>
      <c r="AJ102" s="635"/>
      <c r="AK102" s="636"/>
      <c r="AL102" s="636"/>
      <c r="AM102" s="637"/>
      <c r="AN102" s="638"/>
      <c r="AO102" s="622"/>
      <c r="AP102" s="623"/>
      <c r="AQ102" s="623"/>
      <c r="AR102" s="623"/>
      <c r="AS102" s="635"/>
      <c r="AT102" s="636"/>
      <c r="AU102" s="638"/>
      <c r="AV102" s="638"/>
      <c r="BE102" s="635"/>
      <c r="BF102" s="638"/>
      <c r="BG102" s="638"/>
    </row>
    <row r="103" spans="1:59" ht="30" customHeight="1" x14ac:dyDescent="0.75">
      <c r="A103" s="655" t="s">
        <v>226</v>
      </c>
      <c r="B103" s="625"/>
      <c r="C103" s="609" t="s">
        <v>1303</v>
      </c>
      <c r="D103" s="610"/>
      <c r="E103" s="654"/>
      <c r="F103" s="112"/>
      <c r="G103" s="613"/>
      <c r="H103" s="614"/>
      <c r="I103" s="616"/>
      <c r="J103" s="613"/>
      <c r="K103" s="616"/>
      <c r="L103" s="613"/>
      <c r="M103" s="614"/>
      <c r="N103" s="614"/>
      <c r="O103" s="630"/>
      <c r="P103" s="613"/>
      <c r="Q103" s="630"/>
      <c r="R103" s="614"/>
      <c r="S103" s="630"/>
      <c r="T103" s="630"/>
      <c r="U103" s="630"/>
      <c r="V103" s="630"/>
      <c r="W103" s="632"/>
      <c r="X103" s="660"/>
      <c r="Y103" s="415"/>
      <c r="Z103" s="645"/>
      <c r="AA103" s="610"/>
      <c r="AB103" s="654"/>
      <c r="AC103" s="113"/>
      <c r="AE103" s="660"/>
      <c r="AF103" s="645"/>
      <c r="AG103" s="610"/>
      <c r="AH103" s="654"/>
      <c r="AI103" s="113"/>
      <c r="AJ103" s="620"/>
      <c r="AK103" s="636"/>
      <c r="AL103" s="636"/>
      <c r="AM103" s="622"/>
      <c r="AN103" s="623"/>
      <c r="AO103" s="622"/>
      <c r="AP103" s="623"/>
      <c r="AQ103" s="623"/>
      <c r="AR103" s="623"/>
      <c r="AS103" s="620"/>
      <c r="AT103" s="621"/>
      <c r="AU103" s="623"/>
      <c r="AV103" s="623"/>
      <c r="BE103" s="635"/>
      <c r="BF103" s="638"/>
      <c r="BG103" s="638"/>
    </row>
    <row r="104" spans="1:59" ht="30" customHeight="1" x14ac:dyDescent="0.75">
      <c r="A104" s="624" t="s">
        <v>227</v>
      </c>
      <c r="B104" s="625"/>
      <c r="C104" s="626" t="s">
        <v>1037</v>
      </c>
      <c r="D104" s="610"/>
      <c r="E104" s="611" t="s">
        <v>164</v>
      </c>
      <c r="F104" s="627">
        <v>1</v>
      </c>
      <c r="G104" s="628"/>
      <c r="H104" s="656"/>
      <c r="I104" s="657">
        <f>F104*H104</f>
        <v>0</v>
      </c>
      <c r="J104" s="663"/>
      <c r="K104" s="630">
        <f t="shared" ref="K104:K147" si="54">+F104*J104</f>
        <v>0</v>
      </c>
      <c r="L104" s="613"/>
      <c r="M104" s="614">
        <f t="shared" ref="M104:M167" si="55">F104*L104</f>
        <v>0</v>
      </c>
      <c r="N104" s="614"/>
      <c r="O104" s="630">
        <f t="shared" si="39"/>
        <v>0</v>
      </c>
      <c r="P104" s="658"/>
      <c r="Q104" s="630">
        <f t="shared" si="40"/>
        <v>0</v>
      </c>
      <c r="R104" s="659"/>
      <c r="S104" s="630">
        <f t="shared" ref="S104:S114" si="56">F104*R104</f>
        <v>0</v>
      </c>
      <c r="T104" s="630">
        <f t="shared" ref="T104:T114" si="57">I104+Q104+M104</f>
        <v>0</v>
      </c>
      <c r="U104" s="630">
        <f t="shared" ref="U104:U114" si="58">+K104+O104+S104</f>
        <v>0</v>
      </c>
      <c r="V104" s="630">
        <f t="shared" si="41"/>
        <v>0</v>
      </c>
      <c r="W104" s="632"/>
      <c r="X104" s="660"/>
      <c r="Y104" s="415"/>
      <c r="Z104" s="633"/>
      <c r="AA104" s="610"/>
      <c r="AB104" s="654"/>
      <c r="AC104" s="113"/>
      <c r="AE104" s="660"/>
      <c r="AF104" s="633"/>
      <c r="AG104" s="610"/>
      <c r="AH104" s="654"/>
      <c r="AI104" s="113"/>
      <c r="AJ104" s="635"/>
      <c r="AK104" s="636"/>
      <c r="AL104" s="636"/>
      <c r="AM104" s="637"/>
      <c r="AN104" s="638"/>
      <c r="AO104" s="622"/>
      <c r="AP104" s="623"/>
      <c r="AQ104" s="623"/>
      <c r="AR104" s="623"/>
      <c r="AS104" s="635"/>
      <c r="AT104" s="636"/>
      <c r="AU104" s="638"/>
      <c r="AV104" s="638"/>
      <c r="BE104" s="635"/>
      <c r="BF104" s="638"/>
      <c r="BG104" s="638"/>
    </row>
    <row r="105" spans="1:59" ht="30" customHeight="1" x14ac:dyDescent="0.75">
      <c r="A105" s="624" t="s">
        <v>228</v>
      </c>
      <c r="B105" s="625"/>
      <c r="C105" s="626" t="s">
        <v>965</v>
      </c>
      <c r="D105" s="610"/>
      <c r="E105" s="611" t="s">
        <v>164</v>
      </c>
      <c r="F105" s="627">
        <v>1</v>
      </c>
      <c r="G105" s="628"/>
      <c r="H105" s="656"/>
      <c r="I105" s="657">
        <f t="shared" ref="I105:I119" si="59">F105*H105</f>
        <v>0</v>
      </c>
      <c r="J105" s="663"/>
      <c r="K105" s="630">
        <f t="shared" si="54"/>
        <v>0</v>
      </c>
      <c r="L105" s="613"/>
      <c r="M105" s="614">
        <f t="shared" si="55"/>
        <v>0</v>
      </c>
      <c r="N105" s="614"/>
      <c r="O105" s="630">
        <f t="shared" si="39"/>
        <v>0</v>
      </c>
      <c r="P105" s="658"/>
      <c r="Q105" s="630">
        <f t="shared" si="40"/>
        <v>0</v>
      </c>
      <c r="R105" s="659"/>
      <c r="S105" s="630">
        <f t="shared" si="56"/>
        <v>0</v>
      </c>
      <c r="T105" s="630">
        <f t="shared" si="57"/>
        <v>0</v>
      </c>
      <c r="U105" s="630">
        <f t="shared" si="58"/>
        <v>0</v>
      </c>
      <c r="V105" s="630">
        <f t="shared" si="41"/>
        <v>0</v>
      </c>
      <c r="W105" s="632"/>
      <c r="X105" s="660"/>
      <c r="Y105" s="415"/>
      <c r="Z105" s="633"/>
      <c r="AA105" s="610"/>
      <c r="AB105" s="654"/>
      <c r="AC105" s="113"/>
      <c r="AE105" s="660"/>
      <c r="AF105" s="633"/>
      <c r="AG105" s="610"/>
      <c r="AH105" s="654"/>
      <c r="AI105" s="113"/>
      <c r="AJ105" s="635"/>
      <c r="AK105" s="636"/>
      <c r="AL105" s="636"/>
      <c r="AM105" s="637"/>
      <c r="AN105" s="638"/>
      <c r="AO105" s="622"/>
      <c r="AP105" s="623"/>
      <c r="AQ105" s="623"/>
      <c r="AR105" s="623"/>
      <c r="AS105" s="635"/>
      <c r="AT105" s="636"/>
      <c r="AU105" s="638"/>
      <c r="AV105" s="638"/>
      <c r="BE105" s="635"/>
      <c r="BF105" s="638"/>
      <c r="BG105" s="638"/>
    </row>
    <row r="106" spans="1:59" ht="30" customHeight="1" x14ac:dyDescent="0.75">
      <c r="A106" s="624" t="s">
        <v>229</v>
      </c>
      <c r="B106" s="625"/>
      <c r="C106" s="626" t="str">
        <f>C89</f>
        <v>Sectionneur pantographe monophasé 245 kV-2000A</v>
      </c>
      <c r="D106" s="610"/>
      <c r="E106" s="611" t="s">
        <v>164</v>
      </c>
      <c r="F106" s="627">
        <v>6</v>
      </c>
      <c r="G106" s="628"/>
      <c r="H106" s="656"/>
      <c r="I106" s="657">
        <f t="shared" si="59"/>
        <v>0</v>
      </c>
      <c r="J106" s="663"/>
      <c r="K106" s="630">
        <f t="shared" si="54"/>
        <v>0</v>
      </c>
      <c r="L106" s="613"/>
      <c r="M106" s="614">
        <f t="shared" si="55"/>
        <v>0</v>
      </c>
      <c r="N106" s="614"/>
      <c r="O106" s="630">
        <f t="shared" si="39"/>
        <v>0</v>
      </c>
      <c r="P106" s="658"/>
      <c r="Q106" s="630">
        <f t="shared" si="40"/>
        <v>0</v>
      </c>
      <c r="R106" s="659"/>
      <c r="S106" s="630">
        <f t="shared" si="56"/>
        <v>0</v>
      </c>
      <c r="T106" s="630">
        <f t="shared" si="57"/>
        <v>0</v>
      </c>
      <c r="U106" s="630">
        <f t="shared" si="58"/>
        <v>0</v>
      </c>
      <c r="V106" s="630">
        <f t="shared" si="41"/>
        <v>0</v>
      </c>
      <c r="W106" s="632"/>
      <c r="X106" s="660"/>
      <c r="Y106" s="415"/>
      <c r="Z106" s="633"/>
      <c r="AA106" s="610"/>
      <c r="AB106" s="654"/>
      <c r="AC106" s="113"/>
      <c r="AE106" s="660"/>
      <c r="AF106" s="633"/>
      <c r="AG106" s="610"/>
      <c r="AH106" s="654"/>
      <c r="AI106" s="113"/>
      <c r="AJ106" s="635"/>
      <c r="AK106" s="636"/>
      <c r="AL106" s="636"/>
      <c r="AM106" s="637"/>
      <c r="AN106" s="638"/>
      <c r="AO106" s="622"/>
      <c r="AP106" s="623"/>
      <c r="AQ106" s="623"/>
      <c r="AR106" s="623"/>
      <c r="AS106" s="635"/>
      <c r="AT106" s="636"/>
      <c r="AU106" s="638"/>
      <c r="AV106" s="638"/>
      <c r="BE106" s="635"/>
      <c r="BF106" s="638"/>
      <c r="BG106" s="638"/>
    </row>
    <row r="107" spans="1:59" ht="30" customHeight="1" x14ac:dyDescent="0.75">
      <c r="A107" s="624" t="s">
        <v>230</v>
      </c>
      <c r="B107" s="625"/>
      <c r="C107" s="626" t="str">
        <f>C90</f>
        <v>Sectionneur pantographe monophasé 90 kV-1250A</v>
      </c>
      <c r="D107" s="610"/>
      <c r="E107" s="611" t="s">
        <v>164</v>
      </c>
      <c r="F107" s="733">
        <v>3</v>
      </c>
      <c r="G107" s="628"/>
      <c r="H107" s="656"/>
      <c r="I107" s="657">
        <f t="shared" si="59"/>
        <v>0</v>
      </c>
      <c r="J107" s="663"/>
      <c r="K107" s="630">
        <f t="shared" si="54"/>
        <v>0</v>
      </c>
      <c r="L107" s="613"/>
      <c r="M107" s="614">
        <f t="shared" si="55"/>
        <v>0</v>
      </c>
      <c r="N107" s="614"/>
      <c r="O107" s="630">
        <f t="shared" si="39"/>
        <v>0</v>
      </c>
      <c r="P107" s="658"/>
      <c r="Q107" s="630">
        <f t="shared" si="40"/>
        <v>0</v>
      </c>
      <c r="R107" s="659"/>
      <c r="S107" s="630">
        <f t="shared" si="56"/>
        <v>0</v>
      </c>
      <c r="T107" s="630">
        <f t="shared" si="57"/>
        <v>0</v>
      </c>
      <c r="U107" s="630">
        <f t="shared" si="58"/>
        <v>0</v>
      </c>
      <c r="V107" s="630">
        <f t="shared" si="41"/>
        <v>0</v>
      </c>
      <c r="W107" s="632"/>
      <c r="X107" s="660"/>
      <c r="Y107" s="415"/>
      <c r="Z107" s="633"/>
      <c r="AA107" s="610"/>
      <c r="AB107" s="654"/>
      <c r="AC107" s="113"/>
      <c r="AE107" s="660"/>
      <c r="AF107" s="633"/>
      <c r="AG107" s="610"/>
      <c r="AH107" s="654"/>
      <c r="AI107" s="113"/>
      <c r="AJ107" s="635"/>
      <c r="AK107" s="636"/>
      <c r="AL107" s="636"/>
      <c r="AM107" s="637"/>
      <c r="AN107" s="638"/>
      <c r="AO107" s="622"/>
      <c r="AP107" s="623"/>
      <c r="AQ107" s="623"/>
      <c r="AR107" s="623"/>
      <c r="AS107" s="635"/>
      <c r="AT107" s="636"/>
      <c r="AU107" s="638"/>
      <c r="AV107" s="638"/>
      <c r="BE107" s="635"/>
      <c r="BF107" s="638"/>
      <c r="BG107" s="638"/>
    </row>
    <row r="108" spans="1:59" ht="30" customHeight="1" x14ac:dyDescent="0.75">
      <c r="A108" s="624" t="s">
        <v>231</v>
      </c>
      <c r="B108" s="625"/>
      <c r="C108" s="626" t="s">
        <v>1304</v>
      </c>
      <c r="D108" s="610"/>
      <c r="E108" s="611" t="s">
        <v>164</v>
      </c>
      <c r="F108" s="627">
        <v>3</v>
      </c>
      <c r="G108" s="628"/>
      <c r="H108" s="656"/>
      <c r="I108" s="657">
        <f t="shared" si="59"/>
        <v>0</v>
      </c>
      <c r="J108" s="663"/>
      <c r="K108" s="630">
        <f t="shared" si="54"/>
        <v>0</v>
      </c>
      <c r="L108" s="613"/>
      <c r="M108" s="614">
        <f t="shared" si="55"/>
        <v>0</v>
      </c>
      <c r="N108" s="614"/>
      <c r="O108" s="630">
        <f t="shared" si="39"/>
        <v>0</v>
      </c>
      <c r="P108" s="658"/>
      <c r="Q108" s="630">
        <f t="shared" si="40"/>
        <v>0</v>
      </c>
      <c r="R108" s="659"/>
      <c r="S108" s="630">
        <f t="shared" si="56"/>
        <v>0</v>
      </c>
      <c r="T108" s="630">
        <f t="shared" si="57"/>
        <v>0</v>
      </c>
      <c r="U108" s="630">
        <f t="shared" si="58"/>
        <v>0</v>
      </c>
      <c r="V108" s="630">
        <f t="shared" si="41"/>
        <v>0</v>
      </c>
      <c r="W108" s="632"/>
      <c r="X108" s="660"/>
      <c r="Y108" s="415"/>
      <c r="Z108" s="633"/>
      <c r="AA108" s="610"/>
      <c r="AB108" s="654"/>
      <c r="AC108" s="113"/>
      <c r="AE108" s="660"/>
      <c r="AF108" s="633"/>
      <c r="AG108" s="610"/>
      <c r="AH108" s="654"/>
      <c r="AI108" s="113"/>
      <c r="AJ108" s="635"/>
      <c r="AK108" s="636"/>
      <c r="AL108" s="636"/>
      <c r="AM108" s="637"/>
      <c r="AN108" s="638"/>
      <c r="AO108" s="622"/>
      <c r="AP108" s="623"/>
      <c r="AQ108" s="623"/>
      <c r="AR108" s="623"/>
      <c r="AS108" s="635"/>
      <c r="AT108" s="636"/>
      <c r="AU108" s="638"/>
      <c r="AV108" s="638"/>
      <c r="BE108" s="635"/>
      <c r="BF108" s="638"/>
      <c r="BG108" s="638"/>
    </row>
    <row r="109" spans="1:59" ht="30" customHeight="1" x14ac:dyDescent="0.75">
      <c r="A109" s="624" t="s">
        <v>232</v>
      </c>
      <c r="B109" s="625"/>
      <c r="C109" s="626" t="s">
        <v>1045</v>
      </c>
      <c r="D109" s="610"/>
      <c r="E109" s="611" t="s">
        <v>164</v>
      </c>
      <c r="F109" s="627">
        <v>3</v>
      </c>
      <c r="G109" s="628"/>
      <c r="H109" s="656"/>
      <c r="I109" s="657">
        <f t="shared" si="59"/>
        <v>0</v>
      </c>
      <c r="J109" s="663"/>
      <c r="K109" s="630">
        <f t="shared" si="54"/>
        <v>0</v>
      </c>
      <c r="L109" s="613"/>
      <c r="M109" s="614">
        <f t="shared" si="55"/>
        <v>0</v>
      </c>
      <c r="N109" s="614"/>
      <c r="O109" s="630">
        <f t="shared" si="39"/>
        <v>0</v>
      </c>
      <c r="P109" s="658"/>
      <c r="Q109" s="630">
        <f t="shared" si="40"/>
        <v>0</v>
      </c>
      <c r="R109" s="659"/>
      <c r="S109" s="630">
        <f t="shared" si="56"/>
        <v>0</v>
      </c>
      <c r="T109" s="630">
        <f t="shared" si="57"/>
        <v>0</v>
      </c>
      <c r="U109" s="630">
        <f t="shared" si="58"/>
        <v>0</v>
      </c>
      <c r="V109" s="630">
        <f t="shared" si="41"/>
        <v>0</v>
      </c>
      <c r="W109" s="632"/>
      <c r="X109" s="660"/>
      <c r="Y109" s="415"/>
      <c r="Z109" s="633"/>
      <c r="AA109" s="610"/>
      <c r="AB109" s="654"/>
      <c r="AC109" s="113"/>
      <c r="AE109" s="660"/>
      <c r="AF109" s="633"/>
      <c r="AG109" s="610"/>
      <c r="AH109" s="654"/>
      <c r="AI109" s="113"/>
      <c r="AJ109" s="635"/>
      <c r="AK109" s="636"/>
      <c r="AL109" s="636"/>
      <c r="AM109" s="637"/>
      <c r="AN109" s="638"/>
      <c r="AO109" s="622"/>
      <c r="AP109" s="623"/>
      <c r="AQ109" s="623"/>
      <c r="AR109" s="623"/>
      <c r="AS109" s="635"/>
      <c r="AT109" s="636"/>
      <c r="AU109" s="638"/>
      <c r="AV109" s="638"/>
      <c r="BE109" s="635"/>
      <c r="BF109" s="638"/>
      <c r="BG109" s="638"/>
    </row>
    <row r="110" spans="1:59" ht="30" customHeight="1" x14ac:dyDescent="0.75">
      <c r="A110" s="624" t="s">
        <v>233</v>
      </c>
      <c r="B110" s="625"/>
      <c r="C110" s="626" t="s">
        <v>1041</v>
      </c>
      <c r="D110" s="610"/>
      <c r="E110" s="611" t="s">
        <v>164</v>
      </c>
      <c r="F110" s="627">
        <v>3</v>
      </c>
      <c r="G110" s="628"/>
      <c r="H110" s="656"/>
      <c r="I110" s="657">
        <f t="shared" si="59"/>
        <v>0</v>
      </c>
      <c r="J110" s="663"/>
      <c r="K110" s="630">
        <f t="shared" si="54"/>
        <v>0</v>
      </c>
      <c r="L110" s="613"/>
      <c r="M110" s="614">
        <f t="shared" si="55"/>
        <v>0</v>
      </c>
      <c r="N110" s="614"/>
      <c r="O110" s="630">
        <f t="shared" si="39"/>
        <v>0</v>
      </c>
      <c r="P110" s="658"/>
      <c r="Q110" s="630">
        <f t="shared" si="40"/>
        <v>0</v>
      </c>
      <c r="R110" s="659"/>
      <c r="S110" s="630">
        <f t="shared" si="56"/>
        <v>0</v>
      </c>
      <c r="T110" s="630">
        <f t="shared" si="57"/>
        <v>0</v>
      </c>
      <c r="U110" s="630">
        <f t="shared" si="58"/>
        <v>0</v>
      </c>
      <c r="V110" s="630">
        <f t="shared" si="41"/>
        <v>0</v>
      </c>
      <c r="W110" s="632"/>
      <c r="X110" s="660"/>
      <c r="Y110" s="415"/>
      <c r="Z110" s="633"/>
      <c r="AA110" s="610"/>
      <c r="AB110" s="654"/>
      <c r="AC110" s="113"/>
      <c r="AE110" s="660"/>
      <c r="AF110" s="633"/>
      <c r="AG110" s="610"/>
      <c r="AH110" s="654"/>
      <c r="AI110" s="113"/>
      <c r="AJ110" s="635"/>
      <c r="AK110" s="636"/>
      <c r="AL110" s="636"/>
      <c r="AM110" s="637"/>
      <c r="AN110" s="638"/>
      <c r="AO110" s="622"/>
      <c r="AP110" s="623"/>
      <c r="AQ110" s="623"/>
      <c r="AR110" s="623"/>
      <c r="AS110" s="635"/>
      <c r="AT110" s="636"/>
      <c r="AU110" s="638"/>
      <c r="AV110" s="638"/>
      <c r="BE110" s="635"/>
      <c r="BF110" s="638"/>
      <c r="BG110" s="638"/>
    </row>
    <row r="111" spans="1:59" ht="30" customHeight="1" x14ac:dyDescent="0.75">
      <c r="A111" s="624" t="s">
        <v>234</v>
      </c>
      <c r="B111" s="625"/>
      <c r="C111" s="626" t="s">
        <v>1042</v>
      </c>
      <c r="D111" s="610"/>
      <c r="E111" s="654" t="s">
        <v>164</v>
      </c>
      <c r="F111" s="112">
        <v>3</v>
      </c>
      <c r="G111" s="628"/>
      <c r="H111" s="656"/>
      <c r="I111" s="657">
        <f t="shared" si="59"/>
        <v>0</v>
      </c>
      <c r="J111" s="663"/>
      <c r="K111" s="630">
        <f t="shared" si="54"/>
        <v>0</v>
      </c>
      <c r="L111" s="613"/>
      <c r="M111" s="614">
        <f t="shared" si="55"/>
        <v>0</v>
      </c>
      <c r="N111" s="614"/>
      <c r="O111" s="630">
        <f t="shared" si="39"/>
        <v>0</v>
      </c>
      <c r="P111" s="658"/>
      <c r="Q111" s="630">
        <f t="shared" si="40"/>
        <v>0</v>
      </c>
      <c r="R111" s="659"/>
      <c r="S111" s="630">
        <f t="shared" si="56"/>
        <v>0</v>
      </c>
      <c r="T111" s="630">
        <f t="shared" si="57"/>
        <v>0</v>
      </c>
      <c r="U111" s="630">
        <f t="shared" si="58"/>
        <v>0</v>
      </c>
      <c r="V111" s="630">
        <f t="shared" si="41"/>
        <v>0</v>
      </c>
      <c r="W111" s="632"/>
      <c r="X111" s="660"/>
      <c r="Y111" s="415"/>
      <c r="Z111" s="633"/>
      <c r="AA111" s="610"/>
      <c r="AB111" s="654"/>
      <c r="AC111" s="113"/>
      <c r="AE111" s="660"/>
      <c r="AF111" s="633"/>
      <c r="AG111" s="610"/>
      <c r="AH111" s="654"/>
      <c r="AI111" s="113"/>
      <c r="AJ111" s="635"/>
      <c r="AK111" s="636"/>
      <c r="AL111" s="636"/>
      <c r="AM111" s="637"/>
      <c r="AN111" s="638"/>
      <c r="AO111" s="622"/>
      <c r="AP111" s="623"/>
      <c r="AQ111" s="623"/>
      <c r="AR111" s="623"/>
      <c r="AS111" s="635"/>
      <c r="AT111" s="636"/>
      <c r="AU111" s="638"/>
      <c r="AV111" s="638"/>
      <c r="BE111" s="635"/>
      <c r="BF111" s="638"/>
      <c r="BG111" s="638"/>
    </row>
    <row r="112" spans="1:59" ht="30" customHeight="1" x14ac:dyDescent="0.75">
      <c r="A112" s="624" t="s">
        <v>235</v>
      </c>
      <c r="B112" s="625"/>
      <c r="C112" s="626" t="s">
        <v>259</v>
      </c>
      <c r="D112" s="610"/>
      <c r="E112" s="611" t="s">
        <v>164</v>
      </c>
      <c r="F112" s="627">
        <v>1</v>
      </c>
      <c r="G112" s="628"/>
      <c r="H112" s="656"/>
      <c r="I112" s="657">
        <f t="shared" si="59"/>
        <v>0</v>
      </c>
      <c r="J112" s="663"/>
      <c r="K112" s="630">
        <f t="shared" si="54"/>
        <v>0</v>
      </c>
      <c r="L112" s="613"/>
      <c r="M112" s="614">
        <f t="shared" si="55"/>
        <v>0</v>
      </c>
      <c r="N112" s="614"/>
      <c r="O112" s="630">
        <f t="shared" si="39"/>
        <v>0</v>
      </c>
      <c r="P112" s="658"/>
      <c r="Q112" s="630">
        <f t="shared" si="40"/>
        <v>0</v>
      </c>
      <c r="R112" s="659"/>
      <c r="S112" s="630">
        <f t="shared" si="56"/>
        <v>0</v>
      </c>
      <c r="T112" s="630">
        <f t="shared" si="57"/>
        <v>0</v>
      </c>
      <c r="U112" s="630">
        <f t="shared" si="58"/>
        <v>0</v>
      </c>
      <c r="V112" s="630">
        <f t="shared" si="41"/>
        <v>0</v>
      </c>
      <c r="W112" s="632"/>
      <c r="X112" s="660"/>
      <c r="Y112" s="415"/>
      <c r="Z112" s="633"/>
      <c r="AA112" s="610"/>
      <c r="AB112" s="654"/>
      <c r="AC112" s="113"/>
      <c r="AE112" s="660"/>
      <c r="AF112" s="633"/>
      <c r="AG112" s="610"/>
      <c r="AH112" s="654"/>
      <c r="AI112" s="113"/>
      <c r="AJ112" s="635"/>
      <c r="AK112" s="636"/>
      <c r="AL112" s="636"/>
      <c r="AM112" s="637"/>
      <c r="AN112" s="638"/>
      <c r="AO112" s="622"/>
      <c r="AP112" s="623"/>
      <c r="AQ112" s="623"/>
      <c r="AR112" s="623"/>
      <c r="AS112" s="635"/>
      <c r="AT112" s="636"/>
      <c r="AU112" s="638"/>
      <c r="AV112" s="638"/>
      <c r="BE112" s="635"/>
      <c r="BF112" s="638"/>
      <c r="BG112" s="638"/>
    </row>
    <row r="113" spans="1:59" ht="30" customHeight="1" x14ac:dyDescent="0.75">
      <c r="A113" s="624" t="s">
        <v>236</v>
      </c>
      <c r="B113" s="625"/>
      <c r="C113" s="626" t="s">
        <v>966</v>
      </c>
      <c r="D113" s="610"/>
      <c r="E113" s="611" t="s">
        <v>164</v>
      </c>
      <c r="F113" s="627">
        <v>2</v>
      </c>
      <c r="G113" s="628"/>
      <c r="H113" s="656"/>
      <c r="I113" s="657">
        <f t="shared" si="59"/>
        <v>0</v>
      </c>
      <c r="J113" s="663"/>
      <c r="K113" s="630">
        <f t="shared" si="54"/>
        <v>0</v>
      </c>
      <c r="L113" s="613"/>
      <c r="M113" s="614">
        <f t="shared" si="55"/>
        <v>0</v>
      </c>
      <c r="N113" s="614"/>
      <c r="O113" s="630">
        <f t="shared" si="39"/>
        <v>0</v>
      </c>
      <c r="P113" s="658"/>
      <c r="Q113" s="630">
        <f t="shared" si="40"/>
        <v>0</v>
      </c>
      <c r="R113" s="659"/>
      <c r="S113" s="630">
        <f t="shared" si="56"/>
        <v>0</v>
      </c>
      <c r="T113" s="630">
        <f t="shared" si="57"/>
        <v>0</v>
      </c>
      <c r="U113" s="630">
        <f t="shared" si="58"/>
        <v>0</v>
      </c>
      <c r="V113" s="630">
        <f t="shared" si="41"/>
        <v>0</v>
      </c>
      <c r="W113" s="632"/>
      <c r="X113" s="660"/>
      <c r="Y113" s="415"/>
      <c r="Z113" s="633"/>
      <c r="AA113" s="610"/>
      <c r="AB113" s="654"/>
      <c r="AC113" s="113"/>
      <c r="AE113" s="660"/>
      <c r="AF113" s="633"/>
      <c r="AG113" s="610"/>
      <c r="AH113" s="654"/>
      <c r="AI113" s="113"/>
      <c r="AJ113" s="635"/>
      <c r="AK113" s="636"/>
      <c r="AL113" s="636"/>
      <c r="AM113" s="637"/>
      <c r="AN113" s="638"/>
      <c r="AO113" s="622"/>
      <c r="AP113" s="623"/>
      <c r="AQ113" s="623"/>
      <c r="AR113" s="623"/>
      <c r="AS113" s="635"/>
      <c r="AT113" s="636"/>
      <c r="AU113" s="638"/>
      <c r="AV113" s="638"/>
      <c r="BE113" s="635"/>
      <c r="BF113" s="638"/>
      <c r="BG113" s="638"/>
    </row>
    <row r="114" spans="1:59" ht="30" customHeight="1" x14ac:dyDescent="0.75">
      <c r="A114" s="624" t="s">
        <v>496</v>
      </c>
      <c r="B114" s="625"/>
      <c r="C114" s="626" t="s">
        <v>1043</v>
      </c>
      <c r="D114" s="610"/>
      <c r="E114" s="611" t="s">
        <v>886</v>
      </c>
      <c r="F114" s="627">
        <v>1</v>
      </c>
      <c r="G114" s="628"/>
      <c r="H114" s="656"/>
      <c r="I114" s="657">
        <f t="shared" si="59"/>
        <v>0</v>
      </c>
      <c r="J114" s="663"/>
      <c r="K114" s="630">
        <f t="shared" si="54"/>
        <v>0</v>
      </c>
      <c r="L114" s="613"/>
      <c r="M114" s="614">
        <f t="shared" si="55"/>
        <v>0</v>
      </c>
      <c r="N114" s="614"/>
      <c r="O114" s="630">
        <f t="shared" si="39"/>
        <v>0</v>
      </c>
      <c r="P114" s="658"/>
      <c r="Q114" s="630">
        <f t="shared" si="40"/>
        <v>0</v>
      </c>
      <c r="R114" s="659"/>
      <c r="S114" s="630">
        <f t="shared" si="56"/>
        <v>0</v>
      </c>
      <c r="T114" s="630">
        <f t="shared" si="57"/>
        <v>0</v>
      </c>
      <c r="U114" s="630">
        <f t="shared" si="58"/>
        <v>0</v>
      </c>
      <c r="V114" s="630">
        <f t="shared" si="41"/>
        <v>0</v>
      </c>
      <c r="W114" s="632"/>
      <c r="X114" s="660"/>
      <c r="Y114" s="415"/>
      <c r="Z114" s="633"/>
      <c r="AA114" s="610"/>
      <c r="AB114" s="654"/>
      <c r="AC114" s="113"/>
      <c r="AE114" s="660"/>
      <c r="AF114" s="633"/>
      <c r="AG114" s="610"/>
      <c r="AH114" s="654"/>
      <c r="AI114" s="113"/>
      <c r="AJ114" s="635"/>
      <c r="AK114" s="636"/>
      <c r="AL114" s="636"/>
      <c r="AM114" s="637"/>
      <c r="AN114" s="638"/>
      <c r="AO114" s="622"/>
      <c r="AP114" s="623"/>
      <c r="AQ114" s="623"/>
      <c r="AR114" s="623"/>
      <c r="AS114" s="635"/>
      <c r="AT114" s="636"/>
      <c r="AU114" s="638"/>
      <c r="AV114" s="638"/>
      <c r="BE114" s="635"/>
      <c r="BF114" s="638"/>
      <c r="BG114" s="638"/>
    </row>
    <row r="115" spans="1:59" ht="30" customHeight="1" x14ac:dyDescent="0.75">
      <c r="A115" s="624" t="s">
        <v>617</v>
      </c>
      <c r="B115" s="625"/>
      <c r="C115" s="626" t="s">
        <v>1301</v>
      </c>
      <c r="D115" s="610"/>
      <c r="E115" s="611" t="s">
        <v>886</v>
      </c>
      <c r="F115" s="627">
        <v>1</v>
      </c>
      <c r="G115" s="628"/>
      <c r="H115" s="656"/>
      <c r="I115" s="657"/>
      <c r="J115" s="663"/>
      <c r="K115" s="630"/>
      <c r="L115" s="613"/>
      <c r="M115" s="614"/>
      <c r="N115" s="614"/>
      <c r="O115" s="630"/>
      <c r="P115" s="658"/>
      <c r="Q115" s="630"/>
      <c r="R115" s="659"/>
      <c r="S115" s="630"/>
      <c r="T115" s="630"/>
      <c r="U115" s="630"/>
      <c r="V115" s="630"/>
      <c r="W115" s="632"/>
      <c r="X115" s="660"/>
      <c r="Y115" s="415"/>
      <c r="Z115" s="633"/>
      <c r="AA115" s="610"/>
      <c r="AB115" s="654"/>
      <c r="AC115" s="113"/>
      <c r="AE115" s="660"/>
      <c r="AF115" s="633"/>
      <c r="AG115" s="610"/>
      <c r="AH115" s="654"/>
      <c r="AI115" s="113"/>
      <c r="AJ115" s="635"/>
      <c r="AK115" s="636"/>
      <c r="AL115" s="636"/>
      <c r="AM115" s="637"/>
      <c r="AN115" s="638"/>
      <c r="AO115" s="622"/>
      <c r="AP115" s="623"/>
      <c r="AQ115" s="623"/>
      <c r="AR115" s="623"/>
      <c r="AS115" s="635"/>
      <c r="AT115" s="636"/>
      <c r="AU115" s="638"/>
      <c r="AV115" s="638"/>
      <c r="BE115" s="635"/>
      <c r="BF115" s="638"/>
      <c r="BG115" s="638"/>
    </row>
    <row r="116" spans="1:59" ht="30" customHeight="1" x14ac:dyDescent="0.75">
      <c r="A116" s="624" t="s">
        <v>619</v>
      </c>
      <c r="B116" s="625"/>
      <c r="C116" s="626" t="s">
        <v>188</v>
      </c>
      <c r="D116" s="610"/>
      <c r="E116" s="611" t="s">
        <v>886</v>
      </c>
      <c r="F116" s="627">
        <v>1</v>
      </c>
      <c r="G116" s="628"/>
      <c r="H116" s="656"/>
      <c r="I116" s="657">
        <f t="shared" si="59"/>
        <v>0</v>
      </c>
      <c r="J116" s="663"/>
      <c r="K116" s="630">
        <f t="shared" si="54"/>
        <v>0</v>
      </c>
      <c r="L116" s="613"/>
      <c r="M116" s="614">
        <f t="shared" si="55"/>
        <v>0</v>
      </c>
      <c r="N116" s="614"/>
      <c r="O116" s="630">
        <f t="shared" si="39"/>
        <v>0</v>
      </c>
      <c r="P116" s="658"/>
      <c r="Q116" s="630">
        <f t="shared" si="40"/>
        <v>0</v>
      </c>
      <c r="R116" s="659"/>
      <c r="S116" s="630">
        <f>F116*R116</f>
        <v>0</v>
      </c>
      <c r="T116" s="630">
        <f>I116+Q116+M116</f>
        <v>0</v>
      </c>
      <c r="U116" s="630">
        <f>+K116+O116+S116</f>
        <v>0</v>
      </c>
      <c r="V116" s="630">
        <f t="shared" si="41"/>
        <v>0</v>
      </c>
      <c r="W116" s="632"/>
      <c r="X116" s="660"/>
      <c r="Y116" s="415"/>
      <c r="Z116" s="633"/>
      <c r="AA116" s="610"/>
      <c r="AB116" s="654"/>
      <c r="AC116" s="113"/>
      <c r="AE116" s="660"/>
      <c r="AF116" s="633"/>
      <c r="AG116" s="610"/>
      <c r="AH116" s="654"/>
      <c r="AI116" s="113"/>
      <c r="AJ116" s="635"/>
      <c r="AK116" s="636"/>
      <c r="AL116" s="636"/>
      <c r="AM116" s="637"/>
      <c r="AN116" s="638"/>
      <c r="AO116" s="622"/>
      <c r="AP116" s="623"/>
      <c r="AQ116" s="623"/>
      <c r="AR116" s="623"/>
      <c r="AS116" s="635"/>
      <c r="AT116" s="636"/>
      <c r="AU116" s="638"/>
      <c r="AV116" s="638"/>
      <c r="BE116" s="635"/>
      <c r="BF116" s="638"/>
      <c r="BG116" s="638"/>
    </row>
    <row r="117" spans="1:59" ht="30" customHeight="1" x14ac:dyDescent="0.75">
      <c r="A117" s="624" t="s">
        <v>620</v>
      </c>
      <c r="B117" s="625"/>
      <c r="C117" s="626" t="s">
        <v>191</v>
      </c>
      <c r="D117" s="610"/>
      <c r="E117" s="611" t="s">
        <v>886</v>
      </c>
      <c r="F117" s="627">
        <v>1</v>
      </c>
      <c r="G117" s="628"/>
      <c r="H117" s="656"/>
      <c r="I117" s="657">
        <f t="shared" si="59"/>
        <v>0</v>
      </c>
      <c r="J117" s="663"/>
      <c r="K117" s="630">
        <f t="shared" si="54"/>
        <v>0</v>
      </c>
      <c r="L117" s="613"/>
      <c r="M117" s="614">
        <f t="shared" si="55"/>
        <v>0</v>
      </c>
      <c r="N117" s="614"/>
      <c r="O117" s="630">
        <f t="shared" si="39"/>
        <v>0</v>
      </c>
      <c r="P117" s="658"/>
      <c r="Q117" s="630">
        <f t="shared" si="40"/>
        <v>0</v>
      </c>
      <c r="R117" s="659"/>
      <c r="S117" s="630">
        <f>F117*R117</f>
        <v>0</v>
      </c>
      <c r="T117" s="630">
        <f>I117+Q117+M117</f>
        <v>0</v>
      </c>
      <c r="U117" s="630">
        <f>+K117+O117+S117</f>
        <v>0</v>
      </c>
      <c r="V117" s="630">
        <f t="shared" si="41"/>
        <v>0</v>
      </c>
      <c r="W117" s="632"/>
      <c r="X117" s="660"/>
      <c r="Y117" s="415"/>
      <c r="Z117" s="633"/>
      <c r="AA117" s="610"/>
      <c r="AB117" s="654"/>
      <c r="AC117" s="113"/>
      <c r="AE117" s="660"/>
      <c r="AF117" s="633"/>
      <c r="AG117" s="610"/>
      <c r="AH117" s="654"/>
      <c r="AI117" s="113"/>
      <c r="AJ117" s="635"/>
      <c r="AK117" s="636"/>
      <c r="AL117" s="636"/>
      <c r="AM117" s="637"/>
      <c r="AN117" s="638"/>
      <c r="AO117" s="622"/>
      <c r="AP117" s="623"/>
      <c r="AQ117" s="623"/>
      <c r="AR117" s="623"/>
      <c r="AS117" s="635"/>
      <c r="AT117" s="636"/>
      <c r="AU117" s="638"/>
      <c r="AV117" s="638"/>
      <c r="BE117" s="635"/>
      <c r="BF117" s="638"/>
      <c r="BG117" s="638"/>
    </row>
    <row r="118" spans="1:59" ht="30" customHeight="1" x14ac:dyDescent="0.75">
      <c r="A118" s="624" t="s">
        <v>665</v>
      </c>
      <c r="B118" s="625"/>
      <c r="C118" s="626" t="s">
        <v>194</v>
      </c>
      <c r="D118" s="610"/>
      <c r="E118" s="611" t="s">
        <v>886</v>
      </c>
      <c r="F118" s="627">
        <v>1</v>
      </c>
      <c r="G118" s="628"/>
      <c r="H118" s="656"/>
      <c r="I118" s="657">
        <f t="shared" si="59"/>
        <v>0</v>
      </c>
      <c r="J118" s="663"/>
      <c r="K118" s="630">
        <f t="shared" si="54"/>
        <v>0</v>
      </c>
      <c r="L118" s="613"/>
      <c r="M118" s="614">
        <f t="shared" si="55"/>
        <v>0</v>
      </c>
      <c r="N118" s="614"/>
      <c r="O118" s="630">
        <f t="shared" si="39"/>
        <v>0</v>
      </c>
      <c r="P118" s="658"/>
      <c r="Q118" s="630">
        <f t="shared" si="40"/>
        <v>0</v>
      </c>
      <c r="R118" s="659"/>
      <c r="S118" s="630">
        <f>F118*R118</f>
        <v>0</v>
      </c>
      <c r="T118" s="630">
        <f>I118+Q118+M118</f>
        <v>0</v>
      </c>
      <c r="U118" s="630">
        <f>+K118+O118+S118</f>
        <v>0</v>
      </c>
      <c r="V118" s="630">
        <f t="shared" si="41"/>
        <v>0</v>
      </c>
      <c r="W118" s="632"/>
      <c r="X118" s="660"/>
      <c r="Y118" s="415"/>
      <c r="Z118" s="633"/>
      <c r="AA118" s="610"/>
      <c r="AB118" s="654"/>
      <c r="AC118" s="113"/>
      <c r="AE118" s="660"/>
      <c r="AF118" s="633"/>
      <c r="AG118" s="610"/>
      <c r="AH118" s="654"/>
      <c r="AI118" s="113"/>
      <c r="AJ118" s="635"/>
      <c r="AK118" s="636"/>
      <c r="AL118" s="636"/>
      <c r="AM118" s="637"/>
      <c r="AN118" s="638"/>
      <c r="AO118" s="622"/>
      <c r="AP118" s="623"/>
      <c r="AQ118" s="623"/>
      <c r="AR118" s="623"/>
      <c r="AS118" s="635"/>
      <c r="AT118" s="636"/>
      <c r="AU118" s="638"/>
      <c r="AV118" s="638"/>
      <c r="BE118" s="635"/>
      <c r="BF118" s="638"/>
      <c r="BG118" s="638"/>
    </row>
    <row r="119" spans="1:59" ht="30" customHeight="1" x14ac:dyDescent="0.75">
      <c r="A119" s="624" t="s">
        <v>1305</v>
      </c>
      <c r="B119" s="625"/>
      <c r="C119" s="626" t="s">
        <v>613</v>
      </c>
      <c r="D119" s="610"/>
      <c r="E119" s="611" t="s">
        <v>164</v>
      </c>
      <c r="F119" s="627">
        <v>1</v>
      </c>
      <c r="G119" s="628"/>
      <c r="H119" s="656"/>
      <c r="I119" s="657">
        <f t="shared" si="59"/>
        <v>0</v>
      </c>
      <c r="J119" s="663"/>
      <c r="K119" s="630">
        <f t="shared" si="54"/>
        <v>0</v>
      </c>
      <c r="L119" s="613"/>
      <c r="M119" s="614">
        <f t="shared" si="55"/>
        <v>0</v>
      </c>
      <c r="N119" s="614"/>
      <c r="O119" s="630">
        <f t="shared" si="39"/>
        <v>0</v>
      </c>
      <c r="P119" s="658"/>
      <c r="Q119" s="630">
        <f t="shared" si="40"/>
        <v>0</v>
      </c>
      <c r="R119" s="656"/>
      <c r="S119" s="630">
        <f>F119*R119</f>
        <v>0</v>
      </c>
      <c r="T119" s="630">
        <f>I119+Q119+M119</f>
        <v>0</v>
      </c>
      <c r="U119" s="630">
        <f>+K119+O119+S119</f>
        <v>0</v>
      </c>
      <c r="V119" s="630">
        <f t="shared" si="41"/>
        <v>0</v>
      </c>
      <c r="W119" s="632"/>
      <c r="X119" s="660"/>
      <c r="Y119" s="415"/>
      <c r="Z119" s="633"/>
      <c r="AA119" s="610"/>
      <c r="AB119" s="654"/>
      <c r="AC119" s="113"/>
      <c r="AE119" s="660"/>
      <c r="AF119" s="633"/>
      <c r="AG119" s="610"/>
      <c r="AH119" s="654"/>
      <c r="AI119" s="113"/>
      <c r="AJ119" s="635"/>
      <c r="AK119" s="636"/>
      <c r="AL119" s="636"/>
      <c r="AM119" s="637"/>
      <c r="AN119" s="638"/>
      <c r="AO119" s="622"/>
      <c r="AP119" s="623"/>
      <c r="AQ119" s="623"/>
      <c r="AR119" s="623"/>
      <c r="AS119" s="635"/>
      <c r="AT119" s="636"/>
      <c r="AU119" s="638"/>
      <c r="AV119" s="638"/>
      <c r="BE119" s="635"/>
      <c r="BF119" s="638"/>
      <c r="BG119" s="638"/>
    </row>
    <row r="120" spans="1:59" ht="30" customHeight="1" x14ac:dyDescent="0.75">
      <c r="A120" s="655" t="s">
        <v>237</v>
      </c>
      <c r="B120" s="625"/>
      <c r="C120" s="618" t="s">
        <v>1306</v>
      </c>
      <c r="D120" s="610"/>
      <c r="E120" s="654"/>
      <c r="F120" s="112"/>
      <c r="G120" s="628"/>
      <c r="H120" s="656"/>
      <c r="I120" s="657"/>
      <c r="J120" s="663"/>
      <c r="K120" s="664"/>
      <c r="L120" s="613"/>
      <c r="M120" s="614"/>
      <c r="N120" s="614"/>
      <c r="O120" s="630"/>
      <c r="P120" s="658"/>
      <c r="Q120" s="630"/>
      <c r="R120" s="656"/>
      <c r="S120" s="630"/>
      <c r="T120" s="630"/>
      <c r="U120" s="630"/>
      <c r="V120" s="630"/>
      <c r="W120" s="632"/>
      <c r="X120" s="660"/>
      <c r="Y120" s="415"/>
      <c r="Z120" s="633"/>
      <c r="AA120" s="610"/>
      <c r="AB120" s="654"/>
      <c r="AC120" s="113"/>
      <c r="AE120" s="660"/>
      <c r="AF120" s="633"/>
      <c r="AG120" s="610"/>
      <c r="AH120" s="654"/>
      <c r="AI120" s="113"/>
      <c r="AJ120" s="635"/>
      <c r="AK120" s="636"/>
      <c r="AL120" s="636"/>
      <c r="AM120" s="637"/>
      <c r="AN120" s="638"/>
      <c r="AO120" s="622"/>
      <c r="AP120" s="623"/>
      <c r="AQ120" s="623"/>
      <c r="AR120" s="623"/>
      <c r="AS120" s="635"/>
      <c r="AT120" s="636"/>
      <c r="AU120" s="638"/>
      <c r="AV120" s="638"/>
      <c r="BE120" s="635"/>
      <c r="BF120" s="638"/>
      <c r="BG120" s="638"/>
    </row>
    <row r="121" spans="1:59" ht="30" customHeight="1" x14ac:dyDescent="0.75">
      <c r="A121" s="655" t="s">
        <v>238</v>
      </c>
      <c r="B121" s="625"/>
      <c r="C121" s="626" t="s">
        <v>965</v>
      </c>
      <c r="D121" s="610"/>
      <c r="E121" s="654" t="s">
        <v>164</v>
      </c>
      <c r="F121" s="112">
        <v>1</v>
      </c>
      <c r="G121" s="628"/>
      <c r="H121" s="656"/>
      <c r="I121" s="657">
        <f>F121*H121</f>
        <v>0</v>
      </c>
      <c r="J121" s="663"/>
      <c r="K121" s="630">
        <f t="shared" si="54"/>
        <v>0</v>
      </c>
      <c r="L121" s="613"/>
      <c r="M121" s="614">
        <f t="shared" si="55"/>
        <v>0</v>
      </c>
      <c r="N121" s="614"/>
      <c r="O121" s="630">
        <f t="shared" si="39"/>
        <v>0</v>
      </c>
      <c r="P121" s="658"/>
      <c r="Q121" s="630">
        <f t="shared" si="40"/>
        <v>0</v>
      </c>
      <c r="R121" s="656"/>
      <c r="S121" s="630">
        <f t="shared" ref="S121:S133" si="60">F121*R121</f>
        <v>0</v>
      </c>
      <c r="T121" s="630">
        <f t="shared" ref="T121:T133" si="61">I121+Q121+M121</f>
        <v>0</v>
      </c>
      <c r="U121" s="630">
        <f t="shared" ref="U121:U133" si="62">+K121+O121+S121</f>
        <v>0</v>
      </c>
      <c r="V121" s="630">
        <f t="shared" si="41"/>
        <v>0</v>
      </c>
      <c r="W121" s="632"/>
      <c r="X121" s="660"/>
      <c r="Y121" s="415"/>
      <c r="Z121" s="633"/>
      <c r="AA121" s="610"/>
      <c r="AB121" s="654"/>
      <c r="AC121" s="113"/>
      <c r="AE121" s="660"/>
      <c r="AF121" s="633"/>
      <c r="AG121" s="610"/>
      <c r="AH121" s="654"/>
      <c r="AI121" s="113"/>
      <c r="AJ121" s="635"/>
      <c r="AK121" s="636"/>
      <c r="AL121" s="636"/>
      <c r="AM121" s="637"/>
      <c r="AN121" s="638"/>
      <c r="AO121" s="622"/>
      <c r="AP121" s="623"/>
      <c r="AQ121" s="623"/>
      <c r="AR121" s="623"/>
      <c r="AS121" s="635"/>
      <c r="AT121" s="636"/>
      <c r="AU121" s="638"/>
      <c r="AV121" s="638"/>
      <c r="BE121" s="635"/>
      <c r="BF121" s="638"/>
      <c r="BG121" s="638"/>
    </row>
    <row r="122" spans="1:59" ht="30" customHeight="1" x14ac:dyDescent="0.75">
      <c r="A122" s="655" t="s">
        <v>239</v>
      </c>
      <c r="B122" s="625"/>
      <c r="C122" s="626" t="s">
        <v>1044</v>
      </c>
      <c r="D122" s="610"/>
      <c r="E122" s="654" t="s">
        <v>164</v>
      </c>
      <c r="F122" s="734">
        <v>3</v>
      </c>
      <c r="G122" s="628"/>
      <c r="H122" s="656"/>
      <c r="I122" s="657">
        <f t="shared" ref="I122:I133" si="63">F122*H122</f>
        <v>0</v>
      </c>
      <c r="J122" s="663"/>
      <c r="K122" s="630">
        <f t="shared" si="54"/>
        <v>0</v>
      </c>
      <c r="L122" s="613"/>
      <c r="M122" s="614">
        <f t="shared" si="55"/>
        <v>0</v>
      </c>
      <c r="N122" s="614"/>
      <c r="O122" s="630">
        <f t="shared" si="39"/>
        <v>0</v>
      </c>
      <c r="P122" s="658"/>
      <c r="Q122" s="630">
        <f t="shared" si="40"/>
        <v>0</v>
      </c>
      <c r="R122" s="656"/>
      <c r="S122" s="630">
        <f t="shared" si="60"/>
        <v>0</v>
      </c>
      <c r="T122" s="630">
        <f t="shared" si="61"/>
        <v>0</v>
      </c>
      <c r="U122" s="630">
        <f t="shared" si="62"/>
        <v>0</v>
      </c>
      <c r="V122" s="630">
        <f t="shared" si="41"/>
        <v>0</v>
      </c>
      <c r="W122" s="632"/>
      <c r="X122" s="660"/>
      <c r="Y122" s="415"/>
      <c r="Z122" s="633"/>
      <c r="AA122" s="610"/>
      <c r="AB122" s="654"/>
      <c r="AC122" s="113"/>
      <c r="AE122" s="660"/>
      <c r="AF122" s="633"/>
      <c r="AG122" s="610"/>
      <c r="AH122" s="654"/>
      <c r="AI122" s="113"/>
      <c r="AJ122" s="635"/>
      <c r="AK122" s="636"/>
      <c r="AL122" s="636"/>
      <c r="AM122" s="637"/>
      <c r="AN122" s="638"/>
      <c r="AO122" s="622"/>
      <c r="AP122" s="623"/>
      <c r="AQ122" s="623"/>
      <c r="AR122" s="623"/>
      <c r="AS122" s="635"/>
      <c r="AT122" s="636"/>
      <c r="AU122" s="638"/>
      <c r="AV122" s="638"/>
      <c r="BE122" s="635"/>
      <c r="BF122" s="638"/>
      <c r="BG122" s="638"/>
    </row>
    <row r="123" spans="1:59" ht="30" customHeight="1" x14ac:dyDescent="0.75">
      <c r="A123" s="655" t="s">
        <v>240</v>
      </c>
      <c r="B123" s="625"/>
      <c r="C123" s="626" t="s">
        <v>1307</v>
      </c>
      <c r="D123" s="610"/>
      <c r="E123" s="654" t="s">
        <v>164</v>
      </c>
      <c r="F123" s="112">
        <v>3</v>
      </c>
      <c r="G123" s="628"/>
      <c r="H123" s="656"/>
      <c r="I123" s="657">
        <f t="shared" si="63"/>
        <v>0</v>
      </c>
      <c r="J123" s="663"/>
      <c r="K123" s="630">
        <f t="shared" si="54"/>
        <v>0</v>
      </c>
      <c r="L123" s="613"/>
      <c r="M123" s="614">
        <f t="shared" si="55"/>
        <v>0</v>
      </c>
      <c r="N123" s="614"/>
      <c r="O123" s="630">
        <f t="shared" si="39"/>
        <v>0</v>
      </c>
      <c r="P123" s="658"/>
      <c r="Q123" s="630">
        <f t="shared" si="40"/>
        <v>0</v>
      </c>
      <c r="R123" s="656"/>
      <c r="S123" s="630">
        <f t="shared" si="60"/>
        <v>0</v>
      </c>
      <c r="T123" s="630">
        <f t="shared" si="61"/>
        <v>0</v>
      </c>
      <c r="U123" s="630">
        <f t="shared" si="62"/>
        <v>0</v>
      </c>
      <c r="V123" s="630">
        <f t="shared" si="41"/>
        <v>0</v>
      </c>
      <c r="W123" s="632"/>
      <c r="X123" s="660"/>
      <c r="Y123" s="415"/>
      <c r="Z123" s="633"/>
      <c r="AA123" s="610"/>
      <c r="AB123" s="654"/>
      <c r="AC123" s="113"/>
      <c r="AE123" s="660"/>
      <c r="AF123" s="633"/>
      <c r="AG123" s="610"/>
      <c r="AH123" s="654"/>
      <c r="AI123" s="113"/>
      <c r="AJ123" s="635"/>
      <c r="AK123" s="636"/>
      <c r="AL123" s="636"/>
      <c r="AM123" s="637"/>
      <c r="AN123" s="638"/>
      <c r="AO123" s="622"/>
      <c r="AP123" s="623"/>
      <c r="AQ123" s="623"/>
      <c r="AR123" s="623"/>
      <c r="AS123" s="635"/>
      <c r="AT123" s="636"/>
      <c r="AU123" s="638"/>
      <c r="AV123" s="638"/>
      <c r="BE123" s="635"/>
      <c r="BF123" s="638"/>
      <c r="BG123" s="638"/>
    </row>
    <row r="124" spans="1:59" ht="30" customHeight="1" x14ac:dyDescent="0.75">
      <c r="A124" s="655" t="s">
        <v>241</v>
      </c>
      <c r="B124" s="625"/>
      <c r="C124" s="626" t="s">
        <v>954</v>
      </c>
      <c r="D124" s="610"/>
      <c r="E124" s="654" t="s">
        <v>164</v>
      </c>
      <c r="F124" s="112">
        <v>3</v>
      </c>
      <c r="G124" s="628"/>
      <c r="H124" s="656"/>
      <c r="I124" s="657">
        <f t="shared" si="63"/>
        <v>0</v>
      </c>
      <c r="J124" s="663"/>
      <c r="K124" s="630">
        <f t="shared" si="54"/>
        <v>0</v>
      </c>
      <c r="L124" s="613"/>
      <c r="M124" s="614">
        <f t="shared" si="55"/>
        <v>0</v>
      </c>
      <c r="N124" s="614"/>
      <c r="O124" s="630">
        <f t="shared" si="39"/>
        <v>0</v>
      </c>
      <c r="P124" s="658"/>
      <c r="Q124" s="630">
        <f t="shared" si="40"/>
        <v>0</v>
      </c>
      <c r="R124" s="656"/>
      <c r="S124" s="630">
        <f t="shared" si="60"/>
        <v>0</v>
      </c>
      <c r="T124" s="630">
        <f t="shared" si="61"/>
        <v>0</v>
      </c>
      <c r="U124" s="630">
        <f t="shared" si="62"/>
        <v>0</v>
      </c>
      <c r="V124" s="630">
        <f t="shared" si="41"/>
        <v>0</v>
      </c>
      <c r="W124" s="632"/>
      <c r="X124" s="660"/>
      <c r="Y124" s="415"/>
      <c r="Z124" s="633"/>
      <c r="AA124" s="610"/>
      <c r="AB124" s="654"/>
      <c r="AC124" s="113"/>
      <c r="AE124" s="660"/>
      <c r="AF124" s="633"/>
      <c r="AG124" s="610"/>
      <c r="AH124" s="654"/>
      <c r="AI124" s="113"/>
      <c r="AJ124" s="635"/>
      <c r="AK124" s="636"/>
      <c r="AL124" s="636"/>
      <c r="AM124" s="637"/>
      <c r="AN124" s="638"/>
      <c r="AO124" s="622"/>
      <c r="AP124" s="623"/>
      <c r="AQ124" s="623"/>
      <c r="AR124" s="623"/>
      <c r="AS124" s="635"/>
      <c r="AT124" s="636"/>
      <c r="AU124" s="638"/>
      <c r="AV124" s="638"/>
      <c r="BE124" s="635"/>
      <c r="BF124" s="638"/>
      <c r="BG124" s="638"/>
    </row>
    <row r="125" spans="1:59" ht="30" customHeight="1" x14ac:dyDescent="0.75">
      <c r="A125" s="655" t="s">
        <v>242</v>
      </c>
      <c r="B125" s="625"/>
      <c r="C125" s="626" t="s">
        <v>1046</v>
      </c>
      <c r="D125" s="610"/>
      <c r="E125" s="654" t="s">
        <v>164</v>
      </c>
      <c r="F125" s="112">
        <v>3</v>
      </c>
      <c r="G125" s="628"/>
      <c r="H125" s="656"/>
      <c r="I125" s="657">
        <f t="shared" si="63"/>
        <v>0</v>
      </c>
      <c r="J125" s="663"/>
      <c r="K125" s="630">
        <f t="shared" si="54"/>
        <v>0</v>
      </c>
      <c r="L125" s="613"/>
      <c r="M125" s="614">
        <f t="shared" si="55"/>
        <v>0</v>
      </c>
      <c r="N125" s="614"/>
      <c r="O125" s="630">
        <f t="shared" si="39"/>
        <v>0</v>
      </c>
      <c r="P125" s="658"/>
      <c r="Q125" s="630">
        <f t="shared" si="40"/>
        <v>0</v>
      </c>
      <c r="R125" s="656"/>
      <c r="S125" s="630">
        <f t="shared" si="60"/>
        <v>0</v>
      </c>
      <c r="T125" s="630">
        <f t="shared" si="61"/>
        <v>0</v>
      </c>
      <c r="U125" s="630">
        <f t="shared" si="62"/>
        <v>0</v>
      </c>
      <c r="V125" s="630">
        <f t="shared" si="41"/>
        <v>0</v>
      </c>
      <c r="W125" s="632"/>
      <c r="X125" s="660"/>
      <c r="Y125" s="415"/>
      <c r="Z125" s="633"/>
      <c r="AA125" s="610"/>
      <c r="AB125" s="654"/>
      <c r="AC125" s="113"/>
      <c r="AE125" s="660"/>
      <c r="AF125" s="633"/>
      <c r="AG125" s="610"/>
      <c r="AH125" s="654"/>
      <c r="AI125" s="113"/>
      <c r="AJ125" s="635"/>
      <c r="AK125" s="636"/>
      <c r="AL125" s="636"/>
      <c r="AM125" s="637"/>
      <c r="AN125" s="638"/>
      <c r="AO125" s="622"/>
      <c r="AP125" s="623"/>
      <c r="AQ125" s="623"/>
      <c r="AR125" s="623"/>
      <c r="AS125" s="635"/>
      <c r="AT125" s="636"/>
      <c r="AU125" s="638"/>
      <c r="AV125" s="638"/>
      <c r="BE125" s="635"/>
      <c r="BF125" s="638"/>
      <c r="BG125" s="638"/>
    </row>
    <row r="126" spans="1:59" ht="30" customHeight="1" x14ac:dyDescent="0.75">
      <c r="A126" s="655" t="s">
        <v>243</v>
      </c>
      <c r="B126" s="625"/>
      <c r="C126" s="626" t="s">
        <v>1364</v>
      </c>
      <c r="D126" s="610"/>
      <c r="E126" s="654" t="s">
        <v>164</v>
      </c>
      <c r="F126" s="732">
        <v>1</v>
      </c>
      <c r="G126" s="628"/>
      <c r="H126" s="656"/>
      <c r="I126" s="657">
        <f t="shared" si="63"/>
        <v>0</v>
      </c>
      <c r="J126" s="663"/>
      <c r="K126" s="630">
        <f t="shared" si="54"/>
        <v>0</v>
      </c>
      <c r="L126" s="613"/>
      <c r="M126" s="614">
        <f t="shared" si="55"/>
        <v>0</v>
      </c>
      <c r="N126" s="614"/>
      <c r="O126" s="630">
        <f t="shared" si="39"/>
        <v>0</v>
      </c>
      <c r="P126" s="658"/>
      <c r="Q126" s="630">
        <f t="shared" si="40"/>
        <v>0</v>
      </c>
      <c r="R126" s="656"/>
      <c r="S126" s="630">
        <f t="shared" si="60"/>
        <v>0</v>
      </c>
      <c r="T126" s="630">
        <f t="shared" si="61"/>
        <v>0</v>
      </c>
      <c r="U126" s="630">
        <f t="shared" si="62"/>
        <v>0</v>
      </c>
      <c r="V126" s="630">
        <f t="shared" si="41"/>
        <v>0</v>
      </c>
      <c r="W126" s="632"/>
      <c r="X126" s="660"/>
      <c r="Y126" s="415"/>
      <c r="Z126" s="633"/>
      <c r="AA126" s="610"/>
      <c r="AB126" s="654"/>
      <c r="AC126" s="113"/>
      <c r="AE126" s="660"/>
      <c r="AF126" s="633"/>
      <c r="AG126" s="610"/>
      <c r="AH126" s="654"/>
      <c r="AI126" s="113"/>
      <c r="AJ126" s="635"/>
      <c r="AK126" s="636"/>
      <c r="AL126" s="636"/>
      <c r="AM126" s="637"/>
      <c r="AN126" s="638"/>
      <c r="AO126" s="622"/>
      <c r="AP126" s="623"/>
      <c r="AQ126" s="623"/>
      <c r="AR126" s="623"/>
      <c r="AS126" s="635"/>
      <c r="AT126" s="636"/>
      <c r="AU126" s="638"/>
      <c r="AV126" s="638"/>
      <c r="BE126" s="635"/>
      <c r="BF126" s="638"/>
      <c r="BG126" s="638"/>
    </row>
    <row r="127" spans="1:59" ht="30" customHeight="1" x14ac:dyDescent="0.75">
      <c r="A127" s="655" t="s">
        <v>244</v>
      </c>
      <c r="B127" s="625"/>
      <c r="C127" s="626" t="s">
        <v>1308</v>
      </c>
      <c r="D127" s="610"/>
      <c r="E127" s="654" t="s">
        <v>164</v>
      </c>
      <c r="F127" s="112">
        <v>1</v>
      </c>
      <c r="G127" s="628"/>
      <c r="H127" s="656"/>
      <c r="I127" s="657">
        <f t="shared" si="63"/>
        <v>0</v>
      </c>
      <c r="J127" s="663"/>
      <c r="K127" s="630">
        <f t="shared" si="54"/>
        <v>0</v>
      </c>
      <c r="L127" s="613"/>
      <c r="M127" s="614">
        <f t="shared" si="55"/>
        <v>0</v>
      </c>
      <c r="N127" s="614"/>
      <c r="O127" s="630">
        <f t="shared" si="39"/>
        <v>0</v>
      </c>
      <c r="P127" s="658"/>
      <c r="Q127" s="630">
        <f t="shared" si="40"/>
        <v>0</v>
      </c>
      <c r="R127" s="656"/>
      <c r="S127" s="630">
        <f t="shared" si="60"/>
        <v>0</v>
      </c>
      <c r="T127" s="630">
        <f t="shared" si="61"/>
        <v>0</v>
      </c>
      <c r="U127" s="630">
        <f t="shared" si="62"/>
        <v>0</v>
      </c>
      <c r="V127" s="630">
        <f t="shared" si="41"/>
        <v>0</v>
      </c>
      <c r="W127" s="632"/>
      <c r="X127" s="660"/>
      <c r="Y127" s="415"/>
      <c r="Z127" s="633"/>
      <c r="AA127" s="610"/>
      <c r="AB127" s="654"/>
      <c r="AC127" s="113"/>
      <c r="AE127" s="660"/>
      <c r="AF127" s="633"/>
      <c r="AG127" s="610"/>
      <c r="AH127" s="654"/>
      <c r="AI127" s="113"/>
      <c r="AJ127" s="635"/>
      <c r="AK127" s="636"/>
      <c r="AL127" s="636"/>
      <c r="AM127" s="637"/>
      <c r="AN127" s="638"/>
      <c r="AO127" s="622"/>
      <c r="AP127" s="623"/>
      <c r="AQ127" s="623"/>
      <c r="AR127" s="623"/>
      <c r="AS127" s="635"/>
      <c r="AT127" s="636"/>
      <c r="AU127" s="638"/>
      <c r="AV127" s="638"/>
      <c r="BE127" s="635"/>
      <c r="BF127" s="638"/>
      <c r="BG127" s="638"/>
    </row>
    <row r="128" spans="1:59" ht="30" customHeight="1" x14ac:dyDescent="0.75">
      <c r="A128" s="655" t="s">
        <v>245</v>
      </c>
      <c r="B128" s="625"/>
      <c r="C128" s="626" t="s">
        <v>613</v>
      </c>
      <c r="D128" s="610"/>
      <c r="E128" s="654" t="s">
        <v>164</v>
      </c>
      <c r="F128" s="112">
        <v>1</v>
      </c>
      <c r="G128" s="628"/>
      <c r="H128" s="656"/>
      <c r="I128" s="657">
        <f t="shared" si="63"/>
        <v>0</v>
      </c>
      <c r="J128" s="663"/>
      <c r="K128" s="630">
        <f t="shared" si="54"/>
        <v>0</v>
      </c>
      <c r="L128" s="613"/>
      <c r="M128" s="614">
        <f t="shared" si="55"/>
        <v>0</v>
      </c>
      <c r="N128" s="614"/>
      <c r="O128" s="630">
        <f t="shared" si="39"/>
        <v>0</v>
      </c>
      <c r="P128" s="658"/>
      <c r="Q128" s="630">
        <f t="shared" si="40"/>
        <v>0</v>
      </c>
      <c r="R128" s="656"/>
      <c r="S128" s="630">
        <f t="shared" si="60"/>
        <v>0</v>
      </c>
      <c r="T128" s="630">
        <f t="shared" si="61"/>
        <v>0</v>
      </c>
      <c r="U128" s="630">
        <f t="shared" si="62"/>
        <v>0</v>
      </c>
      <c r="V128" s="630">
        <f t="shared" si="41"/>
        <v>0</v>
      </c>
      <c r="W128" s="632"/>
      <c r="X128" s="660"/>
      <c r="Y128" s="415"/>
      <c r="Z128" s="633"/>
      <c r="AA128" s="610"/>
      <c r="AB128" s="654"/>
      <c r="AC128" s="113"/>
      <c r="AE128" s="660"/>
      <c r="AF128" s="633"/>
      <c r="AG128" s="610"/>
      <c r="AH128" s="654"/>
      <c r="AI128" s="113"/>
      <c r="AJ128" s="635"/>
      <c r="AK128" s="636"/>
      <c r="AL128" s="636"/>
      <c r="AM128" s="637"/>
      <c r="AN128" s="638"/>
      <c r="AO128" s="622"/>
      <c r="AP128" s="623"/>
      <c r="AQ128" s="623"/>
      <c r="AR128" s="623"/>
      <c r="AS128" s="635"/>
      <c r="AT128" s="636"/>
      <c r="AU128" s="638"/>
      <c r="AV128" s="638"/>
      <c r="BE128" s="635"/>
      <c r="BF128" s="638"/>
      <c r="BG128" s="638"/>
    </row>
    <row r="129" spans="1:59" ht="30" customHeight="1" x14ac:dyDescent="0.75">
      <c r="A129" s="655" t="s">
        <v>246</v>
      </c>
      <c r="B129" s="625"/>
      <c r="C129" s="626" t="s">
        <v>1309</v>
      </c>
      <c r="D129" s="610"/>
      <c r="E129" s="654" t="s">
        <v>886</v>
      </c>
      <c r="F129" s="112">
        <v>1</v>
      </c>
      <c r="G129" s="628"/>
      <c r="H129" s="656"/>
      <c r="I129" s="657">
        <f t="shared" si="63"/>
        <v>0</v>
      </c>
      <c r="J129" s="663"/>
      <c r="K129" s="630">
        <f t="shared" si="54"/>
        <v>0</v>
      </c>
      <c r="L129" s="613"/>
      <c r="M129" s="614">
        <f t="shared" si="55"/>
        <v>0</v>
      </c>
      <c r="N129" s="614"/>
      <c r="O129" s="630">
        <f t="shared" si="39"/>
        <v>0</v>
      </c>
      <c r="P129" s="658"/>
      <c r="Q129" s="630">
        <f t="shared" si="40"/>
        <v>0</v>
      </c>
      <c r="R129" s="656"/>
      <c r="S129" s="630">
        <f t="shared" si="60"/>
        <v>0</v>
      </c>
      <c r="T129" s="630">
        <f t="shared" si="61"/>
        <v>0</v>
      </c>
      <c r="U129" s="630">
        <f t="shared" si="62"/>
        <v>0</v>
      </c>
      <c r="V129" s="630">
        <f t="shared" si="41"/>
        <v>0</v>
      </c>
      <c r="W129" s="632"/>
      <c r="X129" s="660"/>
      <c r="Y129" s="415"/>
      <c r="Z129" s="633"/>
      <c r="AA129" s="610"/>
      <c r="AB129" s="654"/>
      <c r="AC129" s="113"/>
      <c r="AE129" s="660"/>
      <c r="AF129" s="633"/>
      <c r="AG129" s="610"/>
      <c r="AH129" s="654"/>
      <c r="AI129" s="113"/>
      <c r="AJ129" s="635"/>
      <c r="AK129" s="636"/>
      <c r="AL129" s="636"/>
      <c r="AM129" s="637"/>
      <c r="AN129" s="638"/>
      <c r="AO129" s="622"/>
      <c r="AP129" s="623"/>
      <c r="AQ129" s="623"/>
      <c r="AR129" s="623"/>
      <c r="AS129" s="635"/>
      <c r="AT129" s="636"/>
      <c r="AU129" s="638"/>
      <c r="AV129" s="638"/>
      <c r="BE129" s="635"/>
      <c r="BF129" s="638"/>
      <c r="BG129" s="638"/>
    </row>
    <row r="130" spans="1:59" ht="30" customHeight="1" x14ac:dyDescent="0.75">
      <c r="A130" s="655" t="s">
        <v>247</v>
      </c>
      <c r="B130" s="625"/>
      <c r="C130" s="626" t="s">
        <v>188</v>
      </c>
      <c r="D130" s="610"/>
      <c r="E130" s="654" t="s">
        <v>886</v>
      </c>
      <c r="F130" s="112">
        <v>1</v>
      </c>
      <c r="G130" s="628"/>
      <c r="H130" s="656"/>
      <c r="I130" s="657">
        <f t="shared" si="63"/>
        <v>0</v>
      </c>
      <c r="J130" s="663"/>
      <c r="K130" s="630">
        <f t="shared" si="54"/>
        <v>0</v>
      </c>
      <c r="L130" s="613"/>
      <c r="M130" s="614">
        <f t="shared" si="55"/>
        <v>0</v>
      </c>
      <c r="N130" s="614"/>
      <c r="O130" s="630">
        <f t="shared" si="39"/>
        <v>0</v>
      </c>
      <c r="P130" s="658"/>
      <c r="Q130" s="630">
        <f t="shared" si="40"/>
        <v>0</v>
      </c>
      <c r="R130" s="656"/>
      <c r="S130" s="630">
        <f t="shared" si="60"/>
        <v>0</v>
      </c>
      <c r="T130" s="630">
        <f t="shared" si="61"/>
        <v>0</v>
      </c>
      <c r="U130" s="630">
        <f t="shared" si="62"/>
        <v>0</v>
      </c>
      <c r="V130" s="630">
        <f t="shared" si="41"/>
        <v>0</v>
      </c>
      <c r="W130" s="632"/>
      <c r="X130" s="660"/>
      <c r="Y130" s="415"/>
      <c r="Z130" s="633"/>
      <c r="AA130" s="610"/>
      <c r="AB130" s="654"/>
      <c r="AC130" s="113"/>
      <c r="AE130" s="660"/>
      <c r="AF130" s="633"/>
      <c r="AG130" s="610"/>
      <c r="AH130" s="654"/>
      <c r="AI130" s="113"/>
      <c r="AJ130" s="635"/>
      <c r="AK130" s="636"/>
      <c r="AL130" s="636"/>
      <c r="AM130" s="637"/>
      <c r="AN130" s="638"/>
      <c r="AO130" s="622"/>
      <c r="AP130" s="623"/>
      <c r="AQ130" s="623"/>
      <c r="AR130" s="623"/>
      <c r="AS130" s="635"/>
      <c r="AT130" s="636"/>
      <c r="AU130" s="638"/>
      <c r="AV130" s="638"/>
      <c r="BE130" s="635"/>
      <c r="BF130" s="638"/>
      <c r="BG130" s="638"/>
    </row>
    <row r="131" spans="1:59" ht="30" customHeight="1" x14ac:dyDescent="0.75">
      <c r="A131" s="655" t="s">
        <v>577</v>
      </c>
      <c r="B131" s="625"/>
      <c r="C131" s="626" t="s">
        <v>191</v>
      </c>
      <c r="D131" s="610"/>
      <c r="E131" s="654" t="s">
        <v>886</v>
      </c>
      <c r="F131" s="112">
        <v>1</v>
      </c>
      <c r="G131" s="628"/>
      <c r="H131" s="656"/>
      <c r="I131" s="657">
        <f t="shared" si="63"/>
        <v>0</v>
      </c>
      <c r="J131" s="663"/>
      <c r="K131" s="630">
        <f t="shared" si="54"/>
        <v>0</v>
      </c>
      <c r="L131" s="613"/>
      <c r="M131" s="614">
        <f t="shared" si="55"/>
        <v>0</v>
      </c>
      <c r="N131" s="614"/>
      <c r="O131" s="630">
        <f t="shared" si="39"/>
        <v>0</v>
      </c>
      <c r="P131" s="658"/>
      <c r="Q131" s="630">
        <f t="shared" si="40"/>
        <v>0</v>
      </c>
      <c r="R131" s="656"/>
      <c r="S131" s="630">
        <f t="shared" si="60"/>
        <v>0</v>
      </c>
      <c r="T131" s="630">
        <f t="shared" si="61"/>
        <v>0</v>
      </c>
      <c r="U131" s="630">
        <f t="shared" si="62"/>
        <v>0</v>
      </c>
      <c r="V131" s="630">
        <f t="shared" si="41"/>
        <v>0</v>
      </c>
      <c r="W131" s="632"/>
      <c r="X131" s="660"/>
      <c r="Y131" s="415"/>
      <c r="Z131" s="633"/>
      <c r="AA131" s="610"/>
      <c r="AB131" s="654"/>
      <c r="AC131" s="113"/>
      <c r="AE131" s="660"/>
      <c r="AF131" s="633"/>
      <c r="AG131" s="610"/>
      <c r="AH131" s="654"/>
      <c r="AI131" s="113"/>
      <c r="AJ131" s="635"/>
      <c r="AK131" s="636"/>
      <c r="AL131" s="636"/>
      <c r="AM131" s="637"/>
      <c r="AN131" s="638"/>
      <c r="AO131" s="622"/>
      <c r="AP131" s="623"/>
      <c r="AQ131" s="623"/>
      <c r="AR131" s="623"/>
      <c r="AS131" s="635"/>
      <c r="AT131" s="636"/>
      <c r="AU131" s="638"/>
      <c r="AV131" s="638"/>
      <c r="BE131" s="635"/>
      <c r="BF131" s="638"/>
      <c r="BG131" s="638"/>
    </row>
    <row r="132" spans="1:59" ht="30" customHeight="1" x14ac:dyDescent="0.75">
      <c r="A132" s="655" t="s">
        <v>578</v>
      </c>
      <c r="B132" s="625"/>
      <c r="C132" s="626" t="s">
        <v>194</v>
      </c>
      <c r="D132" s="610"/>
      <c r="E132" s="654" t="s">
        <v>886</v>
      </c>
      <c r="F132" s="112">
        <v>1</v>
      </c>
      <c r="G132" s="628"/>
      <c r="H132" s="656"/>
      <c r="I132" s="657">
        <f t="shared" si="63"/>
        <v>0</v>
      </c>
      <c r="J132" s="663"/>
      <c r="K132" s="630">
        <f t="shared" si="54"/>
        <v>0</v>
      </c>
      <c r="L132" s="613"/>
      <c r="M132" s="614">
        <f t="shared" si="55"/>
        <v>0</v>
      </c>
      <c r="N132" s="614"/>
      <c r="O132" s="630">
        <f t="shared" si="39"/>
        <v>0</v>
      </c>
      <c r="P132" s="658"/>
      <c r="Q132" s="630">
        <f t="shared" si="40"/>
        <v>0</v>
      </c>
      <c r="R132" s="656"/>
      <c r="S132" s="630">
        <f t="shared" si="60"/>
        <v>0</v>
      </c>
      <c r="T132" s="630">
        <f t="shared" si="61"/>
        <v>0</v>
      </c>
      <c r="U132" s="630">
        <f t="shared" si="62"/>
        <v>0</v>
      </c>
      <c r="V132" s="630">
        <f t="shared" si="41"/>
        <v>0</v>
      </c>
      <c r="W132" s="632"/>
      <c r="X132" s="660"/>
      <c r="Y132" s="415"/>
      <c r="Z132" s="633"/>
      <c r="AA132" s="610"/>
      <c r="AB132" s="654"/>
      <c r="AC132" s="113"/>
      <c r="AE132" s="660"/>
      <c r="AF132" s="633"/>
      <c r="AG132" s="610"/>
      <c r="AH132" s="654"/>
      <c r="AI132" s="113"/>
      <c r="AJ132" s="635"/>
      <c r="AK132" s="636"/>
      <c r="AL132" s="636"/>
      <c r="AM132" s="637"/>
      <c r="AN132" s="638"/>
      <c r="AO132" s="622"/>
      <c r="AP132" s="623"/>
      <c r="AQ132" s="623"/>
      <c r="AR132" s="623"/>
      <c r="AS132" s="635"/>
      <c r="AT132" s="636"/>
      <c r="AU132" s="638"/>
      <c r="AV132" s="638"/>
      <c r="BE132" s="635"/>
      <c r="BF132" s="638"/>
      <c r="BG132" s="638"/>
    </row>
    <row r="133" spans="1:59" ht="30" customHeight="1" x14ac:dyDescent="0.75">
      <c r="A133" s="655" t="s">
        <v>579</v>
      </c>
      <c r="B133" s="625"/>
      <c r="C133" s="626" t="s">
        <v>615</v>
      </c>
      <c r="D133" s="610"/>
      <c r="E133" s="654" t="s">
        <v>164</v>
      </c>
      <c r="F133" s="112">
        <v>1</v>
      </c>
      <c r="G133" s="628"/>
      <c r="H133" s="656"/>
      <c r="I133" s="657">
        <f t="shared" si="63"/>
        <v>0</v>
      </c>
      <c r="J133" s="663"/>
      <c r="K133" s="630">
        <f t="shared" si="54"/>
        <v>0</v>
      </c>
      <c r="L133" s="613"/>
      <c r="M133" s="614">
        <f t="shared" si="55"/>
        <v>0</v>
      </c>
      <c r="N133" s="614"/>
      <c r="O133" s="630">
        <f t="shared" si="39"/>
        <v>0</v>
      </c>
      <c r="P133" s="658"/>
      <c r="Q133" s="630">
        <f t="shared" si="40"/>
        <v>0</v>
      </c>
      <c r="R133" s="656"/>
      <c r="S133" s="630">
        <f t="shared" si="60"/>
        <v>0</v>
      </c>
      <c r="T133" s="630">
        <f t="shared" si="61"/>
        <v>0</v>
      </c>
      <c r="U133" s="630">
        <f t="shared" si="62"/>
        <v>0</v>
      </c>
      <c r="V133" s="630">
        <f t="shared" si="41"/>
        <v>0</v>
      </c>
      <c r="W133" s="632"/>
      <c r="X133" s="660"/>
      <c r="Y133" s="415"/>
      <c r="Z133" s="633"/>
      <c r="AA133" s="610"/>
      <c r="AB133" s="654"/>
      <c r="AC133" s="113"/>
      <c r="AE133" s="660"/>
      <c r="AF133" s="633"/>
      <c r="AG133" s="610"/>
      <c r="AH133" s="654"/>
      <c r="AI133" s="113"/>
      <c r="AJ133" s="635"/>
      <c r="AK133" s="636"/>
      <c r="AL133" s="636"/>
      <c r="AM133" s="637"/>
      <c r="AN133" s="638"/>
      <c r="AO133" s="622"/>
      <c r="AP133" s="623"/>
      <c r="AQ133" s="623"/>
      <c r="AR133" s="623"/>
      <c r="AS133" s="635"/>
      <c r="AT133" s="636"/>
      <c r="AU133" s="638"/>
      <c r="AV133" s="638"/>
      <c r="BE133" s="635"/>
      <c r="BF133" s="638"/>
      <c r="BG133" s="638"/>
    </row>
    <row r="134" spans="1:59" ht="30" customHeight="1" x14ac:dyDescent="0.75">
      <c r="A134" s="655" t="s">
        <v>248</v>
      </c>
      <c r="B134" s="625"/>
      <c r="C134" s="609" t="s">
        <v>1310</v>
      </c>
      <c r="D134" s="610"/>
      <c r="E134" s="654"/>
      <c r="F134" s="112"/>
      <c r="G134" s="628"/>
      <c r="H134" s="656"/>
      <c r="I134" s="657"/>
      <c r="J134" s="663"/>
      <c r="K134" s="664"/>
      <c r="L134" s="613"/>
      <c r="M134" s="614"/>
      <c r="N134" s="614"/>
      <c r="O134" s="630"/>
      <c r="P134" s="658"/>
      <c r="Q134" s="630"/>
      <c r="R134" s="656"/>
      <c r="S134" s="630"/>
      <c r="T134" s="630"/>
      <c r="U134" s="630"/>
      <c r="V134" s="630"/>
      <c r="W134" s="632"/>
      <c r="X134" s="660"/>
      <c r="Y134" s="415"/>
      <c r="Z134" s="633"/>
      <c r="AA134" s="610"/>
      <c r="AB134" s="654"/>
      <c r="AC134" s="113"/>
      <c r="AE134" s="660"/>
      <c r="AF134" s="633"/>
      <c r="AG134" s="610"/>
      <c r="AH134" s="654"/>
      <c r="AI134" s="113"/>
      <c r="AJ134" s="635"/>
      <c r="AK134" s="636"/>
      <c r="AL134" s="636"/>
      <c r="AM134" s="637"/>
      <c r="AN134" s="638"/>
      <c r="AO134" s="622"/>
      <c r="AP134" s="623"/>
      <c r="AQ134" s="623"/>
      <c r="AR134" s="623"/>
      <c r="AS134" s="635"/>
      <c r="AT134" s="636"/>
      <c r="AU134" s="638"/>
      <c r="AV134" s="638"/>
      <c r="BE134" s="635"/>
      <c r="BF134" s="638"/>
      <c r="BG134" s="638"/>
    </row>
    <row r="135" spans="1:59" ht="30" customHeight="1" x14ac:dyDescent="0.75">
      <c r="A135" s="655" t="s">
        <v>250</v>
      </c>
      <c r="B135" s="625"/>
      <c r="C135" s="626" t="s">
        <v>965</v>
      </c>
      <c r="D135" s="610"/>
      <c r="E135" s="654" t="s">
        <v>164</v>
      </c>
      <c r="F135" s="112">
        <v>1</v>
      </c>
      <c r="G135" s="628"/>
      <c r="H135" s="656"/>
      <c r="I135" s="657">
        <f>F135*H135</f>
        <v>0</v>
      </c>
      <c r="J135" s="663"/>
      <c r="K135" s="630">
        <f t="shared" si="54"/>
        <v>0</v>
      </c>
      <c r="L135" s="613"/>
      <c r="M135" s="614">
        <f t="shared" si="55"/>
        <v>0</v>
      </c>
      <c r="N135" s="614"/>
      <c r="O135" s="630">
        <f t="shared" si="39"/>
        <v>0</v>
      </c>
      <c r="P135" s="658"/>
      <c r="Q135" s="630">
        <f t="shared" si="40"/>
        <v>0</v>
      </c>
      <c r="R135" s="656"/>
      <c r="S135" s="630">
        <f t="shared" ref="S135:S147" si="64">F135*R135</f>
        <v>0</v>
      </c>
      <c r="T135" s="630">
        <f t="shared" ref="T135:T147" si="65">I135+Q135+M135</f>
        <v>0</v>
      </c>
      <c r="U135" s="630">
        <f t="shared" ref="U135:U147" si="66">+K135+O135+S135</f>
        <v>0</v>
      </c>
      <c r="V135" s="630">
        <f t="shared" si="41"/>
        <v>0</v>
      </c>
      <c r="W135" s="632"/>
      <c r="X135" s="660"/>
      <c r="Y135" s="415"/>
      <c r="Z135" s="633"/>
      <c r="AA135" s="610"/>
      <c r="AB135" s="654"/>
      <c r="AC135" s="113"/>
      <c r="AE135" s="660"/>
      <c r="AF135" s="633"/>
      <c r="AG135" s="610"/>
      <c r="AH135" s="654"/>
      <c r="AI135" s="113"/>
      <c r="AJ135" s="635"/>
      <c r="AK135" s="636"/>
      <c r="AL135" s="636"/>
      <c r="AM135" s="637"/>
      <c r="AN135" s="638"/>
      <c r="AO135" s="622"/>
      <c r="AP135" s="623"/>
      <c r="AQ135" s="623"/>
      <c r="AR135" s="623"/>
      <c r="AS135" s="635"/>
      <c r="AT135" s="636"/>
      <c r="AU135" s="638"/>
      <c r="AV135" s="638"/>
      <c r="BE135" s="635"/>
      <c r="BF135" s="638"/>
      <c r="BG135" s="638"/>
    </row>
    <row r="136" spans="1:59" ht="30" customHeight="1" x14ac:dyDescent="0.75">
      <c r="A136" s="655" t="s">
        <v>251</v>
      </c>
      <c r="B136" s="625"/>
      <c r="C136" s="626" t="s">
        <v>1044</v>
      </c>
      <c r="D136" s="610"/>
      <c r="E136" s="654" t="s">
        <v>164</v>
      </c>
      <c r="F136" s="112">
        <v>6</v>
      </c>
      <c r="G136" s="628"/>
      <c r="H136" s="656"/>
      <c r="I136" s="657">
        <f t="shared" ref="I136:I147" si="67">F136*H136</f>
        <v>0</v>
      </c>
      <c r="J136" s="663"/>
      <c r="K136" s="630">
        <f t="shared" si="54"/>
        <v>0</v>
      </c>
      <c r="L136" s="613"/>
      <c r="M136" s="614">
        <f t="shared" si="55"/>
        <v>0</v>
      </c>
      <c r="N136" s="614"/>
      <c r="O136" s="630">
        <f t="shared" ref="O136:O199" si="68">F136*N136</f>
        <v>0</v>
      </c>
      <c r="P136" s="658"/>
      <c r="Q136" s="630">
        <f t="shared" ref="Q136:Q199" si="69">F136*P136</f>
        <v>0</v>
      </c>
      <c r="R136" s="656"/>
      <c r="S136" s="630">
        <f t="shared" si="64"/>
        <v>0</v>
      </c>
      <c r="T136" s="630">
        <f t="shared" si="65"/>
        <v>0</v>
      </c>
      <c r="U136" s="630">
        <f t="shared" si="66"/>
        <v>0</v>
      </c>
      <c r="V136" s="630">
        <f t="shared" ref="V136:V199" si="70">T136*652.69+U136</f>
        <v>0</v>
      </c>
      <c r="W136" s="632"/>
      <c r="X136" s="660"/>
      <c r="Y136" s="415"/>
      <c r="Z136" s="633"/>
      <c r="AA136" s="610"/>
      <c r="AB136" s="654"/>
      <c r="AC136" s="113"/>
      <c r="AE136" s="660"/>
      <c r="AF136" s="633"/>
      <c r="AG136" s="610"/>
      <c r="AH136" s="654"/>
      <c r="AI136" s="113"/>
      <c r="AJ136" s="635"/>
      <c r="AK136" s="636"/>
      <c r="AL136" s="636"/>
      <c r="AM136" s="637"/>
      <c r="AN136" s="638"/>
      <c r="AO136" s="622"/>
      <c r="AP136" s="623"/>
      <c r="AQ136" s="623"/>
      <c r="AR136" s="623"/>
      <c r="AS136" s="635"/>
      <c r="AT136" s="636"/>
      <c r="AU136" s="638"/>
      <c r="AV136" s="638"/>
      <c r="BE136" s="635"/>
      <c r="BF136" s="638"/>
      <c r="BG136" s="638"/>
    </row>
    <row r="137" spans="1:59" ht="30" customHeight="1" x14ac:dyDescent="0.75">
      <c r="A137" s="655" t="s">
        <v>252</v>
      </c>
      <c r="B137" s="625"/>
      <c r="C137" s="626" t="s">
        <v>1307</v>
      </c>
      <c r="D137" s="610"/>
      <c r="E137" s="654" t="s">
        <v>164</v>
      </c>
      <c r="F137" s="112">
        <v>3</v>
      </c>
      <c r="G137" s="628"/>
      <c r="H137" s="656"/>
      <c r="I137" s="657">
        <f t="shared" si="67"/>
        <v>0</v>
      </c>
      <c r="J137" s="663"/>
      <c r="K137" s="630">
        <f t="shared" si="54"/>
        <v>0</v>
      </c>
      <c r="L137" s="613"/>
      <c r="M137" s="614">
        <f t="shared" si="55"/>
        <v>0</v>
      </c>
      <c r="N137" s="614"/>
      <c r="O137" s="630">
        <f t="shared" si="68"/>
        <v>0</v>
      </c>
      <c r="P137" s="658"/>
      <c r="Q137" s="630">
        <f t="shared" si="69"/>
        <v>0</v>
      </c>
      <c r="R137" s="656"/>
      <c r="S137" s="630">
        <f t="shared" si="64"/>
        <v>0</v>
      </c>
      <c r="T137" s="630">
        <f t="shared" si="65"/>
        <v>0</v>
      </c>
      <c r="U137" s="630">
        <f t="shared" si="66"/>
        <v>0</v>
      </c>
      <c r="V137" s="630">
        <f t="shared" si="70"/>
        <v>0</v>
      </c>
      <c r="W137" s="632"/>
      <c r="X137" s="660"/>
      <c r="Y137" s="415"/>
      <c r="Z137" s="633"/>
      <c r="AA137" s="610"/>
      <c r="AB137" s="654"/>
      <c r="AC137" s="113"/>
      <c r="AE137" s="660"/>
      <c r="AF137" s="633"/>
      <c r="AG137" s="610"/>
      <c r="AH137" s="654"/>
      <c r="AI137" s="113"/>
      <c r="AJ137" s="635"/>
      <c r="AK137" s="636"/>
      <c r="AL137" s="636"/>
      <c r="AM137" s="637"/>
      <c r="AN137" s="638"/>
      <c r="AO137" s="622"/>
      <c r="AP137" s="623"/>
      <c r="AQ137" s="623"/>
      <c r="AR137" s="623"/>
      <c r="AS137" s="635"/>
      <c r="AT137" s="636"/>
      <c r="AU137" s="638"/>
      <c r="AV137" s="638"/>
      <c r="BE137" s="635"/>
      <c r="BF137" s="638"/>
      <c r="BG137" s="638"/>
    </row>
    <row r="138" spans="1:59" ht="30" customHeight="1" x14ac:dyDescent="0.75">
      <c r="A138" s="655" t="s">
        <v>255</v>
      </c>
      <c r="B138" s="625"/>
      <c r="C138" s="626" t="s">
        <v>954</v>
      </c>
      <c r="D138" s="610"/>
      <c r="E138" s="654" t="s">
        <v>164</v>
      </c>
      <c r="F138" s="112">
        <v>3</v>
      </c>
      <c r="G138" s="628"/>
      <c r="H138" s="656"/>
      <c r="I138" s="657">
        <f t="shared" si="67"/>
        <v>0</v>
      </c>
      <c r="J138" s="663"/>
      <c r="K138" s="630">
        <f t="shared" si="54"/>
        <v>0</v>
      </c>
      <c r="L138" s="613"/>
      <c r="M138" s="614">
        <f t="shared" si="55"/>
        <v>0</v>
      </c>
      <c r="N138" s="614"/>
      <c r="O138" s="630">
        <f t="shared" si="68"/>
        <v>0</v>
      </c>
      <c r="P138" s="658"/>
      <c r="Q138" s="630">
        <f t="shared" si="69"/>
        <v>0</v>
      </c>
      <c r="R138" s="656"/>
      <c r="S138" s="630">
        <f t="shared" si="64"/>
        <v>0</v>
      </c>
      <c r="T138" s="630">
        <f t="shared" si="65"/>
        <v>0</v>
      </c>
      <c r="U138" s="630">
        <f t="shared" si="66"/>
        <v>0</v>
      </c>
      <c r="V138" s="630">
        <f t="shared" si="70"/>
        <v>0</v>
      </c>
      <c r="W138" s="632"/>
      <c r="X138" s="660"/>
      <c r="Y138" s="415"/>
      <c r="Z138" s="633"/>
      <c r="AA138" s="610"/>
      <c r="AB138" s="654"/>
      <c r="AC138" s="113"/>
      <c r="AE138" s="660"/>
      <c r="AF138" s="633"/>
      <c r="AG138" s="610"/>
      <c r="AH138" s="654"/>
      <c r="AI138" s="113"/>
      <c r="AJ138" s="635"/>
      <c r="AK138" s="636"/>
      <c r="AL138" s="636"/>
      <c r="AM138" s="637"/>
      <c r="AN138" s="638"/>
      <c r="AO138" s="622"/>
      <c r="AP138" s="623"/>
      <c r="AQ138" s="623"/>
      <c r="AR138" s="623"/>
      <c r="AS138" s="635"/>
      <c r="AT138" s="636"/>
      <c r="AU138" s="638"/>
      <c r="AV138" s="638"/>
      <c r="BE138" s="635"/>
      <c r="BF138" s="638"/>
      <c r="BG138" s="638"/>
    </row>
    <row r="139" spans="1:59" ht="30" customHeight="1" x14ac:dyDescent="0.75">
      <c r="A139" s="655" t="s">
        <v>258</v>
      </c>
      <c r="B139" s="625"/>
      <c r="C139" s="626" t="s">
        <v>1046</v>
      </c>
      <c r="D139" s="610"/>
      <c r="E139" s="654" t="s">
        <v>164</v>
      </c>
      <c r="F139" s="112">
        <v>3</v>
      </c>
      <c r="G139" s="628"/>
      <c r="H139" s="656"/>
      <c r="I139" s="657">
        <f t="shared" si="67"/>
        <v>0</v>
      </c>
      <c r="J139" s="663"/>
      <c r="K139" s="630">
        <f t="shared" si="54"/>
        <v>0</v>
      </c>
      <c r="L139" s="613"/>
      <c r="M139" s="614">
        <f t="shared" si="55"/>
        <v>0</v>
      </c>
      <c r="N139" s="614"/>
      <c r="O139" s="630">
        <f t="shared" si="68"/>
        <v>0</v>
      </c>
      <c r="P139" s="658"/>
      <c r="Q139" s="630">
        <f t="shared" si="69"/>
        <v>0</v>
      </c>
      <c r="R139" s="656"/>
      <c r="S139" s="630">
        <f t="shared" si="64"/>
        <v>0</v>
      </c>
      <c r="T139" s="630">
        <f t="shared" si="65"/>
        <v>0</v>
      </c>
      <c r="U139" s="630">
        <f t="shared" si="66"/>
        <v>0</v>
      </c>
      <c r="V139" s="630">
        <f t="shared" si="70"/>
        <v>0</v>
      </c>
      <c r="W139" s="632"/>
      <c r="X139" s="660"/>
      <c r="Y139" s="415"/>
      <c r="Z139" s="633"/>
      <c r="AA139" s="610"/>
      <c r="AB139" s="654"/>
      <c r="AC139" s="113"/>
      <c r="AE139" s="660"/>
      <c r="AF139" s="633"/>
      <c r="AG139" s="610"/>
      <c r="AH139" s="654"/>
      <c r="AI139" s="113"/>
      <c r="AJ139" s="635"/>
      <c r="AK139" s="636"/>
      <c r="AL139" s="636"/>
      <c r="AM139" s="637"/>
      <c r="AN139" s="638"/>
      <c r="AO139" s="622"/>
      <c r="AP139" s="623"/>
      <c r="AQ139" s="623"/>
      <c r="AR139" s="623"/>
      <c r="AS139" s="635"/>
      <c r="AT139" s="636"/>
      <c r="AU139" s="638"/>
      <c r="AV139" s="638"/>
      <c r="BE139" s="635"/>
      <c r="BF139" s="638"/>
      <c r="BG139" s="638"/>
    </row>
    <row r="140" spans="1:59" ht="30" customHeight="1" x14ac:dyDescent="0.75">
      <c r="A140" s="655" t="s">
        <v>260</v>
      </c>
      <c r="B140" s="625"/>
      <c r="C140" s="626" t="s">
        <v>1364</v>
      </c>
      <c r="D140" s="610"/>
      <c r="E140" s="654" t="s">
        <v>164</v>
      </c>
      <c r="F140" s="112">
        <v>1</v>
      </c>
      <c r="G140" s="628"/>
      <c r="H140" s="656"/>
      <c r="I140" s="657">
        <f t="shared" si="67"/>
        <v>0</v>
      </c>
      <c r="J140" s="663"/>
      <c r="K140" s="630">
        <f t="shared" si="54"/>
        <v>0</v>
      </c>
      <c r="L140" s="613"/>
      <c r="M140" s="614">
        <f t="shared" si="55"/>
        <v>0</v>
      </c>
      <c r="N140" s="614"/>
      <c r="O140" s="630">
        <f t="shared" si="68"/>
        <v>0</v>
      </c>
      <c r="P140" s="658"/>
      <c r="Q140" s="630">
        <f t="shared" si="69"/>
        <v>0</v>
      </c>
      <c r="R140" s="656"/>
      <c r="S140" s="630">
        <f t="shared" si="64"/>
        <v>0</v>
      </c>
      <c r="T140" s="630">
        <f t="shared" si="65"/>
        <v>0</v>
      </c>
      <c r="U140" s="630">
        <f t="shared" si="66"/>
        <v>0</v>
      </c>
      <c r="V140" s="630">
        <f t="shared" si="70"/>
        <v>0</v>
      </c>
      <c r="W140" s="632"/>
      <c r="X140" s="660"/>
      <c r="Y140" s="415"/>
      <c r="Z140" s="633"/>
      <c r="AA140" s="610"/>
      <c r="AB140" s="654"/>
      <c r="AC140" s="113"/>
      <c r="AE140" s="660"/>
      <c r="AF140" s="633"/>
      <c r="AG140" s="610"/>
      <c r="AH140" s="654"/>
      <c r="AI140" s="113"/>
      <c r="AJ140" s="635"/>
      <c r="AK140" s="636"/>
      <c r="AL140" s="636"/>
      <c r="AM140" s="637"/>
      <c r="AN140" s="638"/>
      <c r="AO140" s="622"/>
      <c r="AP140" s="623"/>
      <c r="AQ140" s="623"/>
      <c r="AR140" s="623"/>
      <c r="AS140" s="635"/>
      <c r="AT140" s="636"/>
      <c r="AU140" s="638"/>
      <c r="AV140" s="638"/>
      <c r="BE140" s="635"/>
      <c r="BF140" s="638"/>
      <c r="BG140" s="638"/>
    </row>
    <row r="141" spans="1:59" ht="30" customHeight="1" x14ac:dyDescent="0.75">
      <c r="A141" s="655" t="s">
        <v>261</v>
      </c>
      <c r="B141" s="625"/>
      <c r="C141" s="626" t="s">
        <v>1308</v>
      </c>
      <c r="D141" s="610"/>
      <c r="E141" s="654" t="s">
        <v>164</v>
      </c>
      <c r="F141" s="112">
        <v>1</v>
      </c>
      <c r="G141" s="628"/>
      <c r="H141" s="656"/>
      <c r="I141" s="657">
        <f t="shared" si="67"/>
        <v>0</v>
      </c>
      <c r="J141" s="663"/>
      <c r="K141" s="630">
        <f t="shared" si="54"/>
        <v>0</v>
      </c>
      <c r="L141" s="613"/>
      <c r="M141" s="614">
        <f t="shared" si="55"/>
        <v>0</v>
      </c>
      <c r="N141" s="614"/>
      <c r="O141" s="630">
        <f t="shared" si="68"/>
        <v>0</v>
      </c>
      <c r="P141" s="658"/>
      <c r="Q141" s="630">
        <f t="shared" si="69"/>
        <v>0</v>
      </c>
      <c r="R141" s="656"/>
      <c r="S141" s="630">
        <f t="shared" si="64"/>
        <v>0</v>
      </c>
      <c r="T141" s="630">
        <f t="shared" si="65"/>
        <v>0</v>
      </c>
      <c r="U141" s="630">
        <f t="shared" si="66"/>
        <v>0</v>
      </c>
      <c r="V141" s="630">
        <f t="shared" si="70"/>
        <v>0</v>
      </c>
      <c r="W141" s="632"/>
      <c r="X141" s="660"/>
      <c r="Y141" s="415"/>
      <c r="Z141" s="633"/>
      <c r="AA141" s="610"/>
      <c r="AB141" s="654"/>
      <c r="AC141" s="113"/>
      <c r="AE141" s="660"/>
      <c r="AF141" s="633"/>
      <c r="AG141" s="610"/>
      <c r="AH141" s="654"/>
      <c r="AI141" s="113"/>
      <c r="AJ141" s="635"/>
      <c r="AK141" s="636"/>
      <c r="AL141" s="636"/>
      <c r="AM141" s="637"/>
      <c r="AN141" s="638"/>
      <c r="AO141" s="622"/>
      <c r="AP141" s="623"/>
      <c r="AQ141" s="623"/>
      <c r="AR141" s="623"/>
      <c r="AS141" s="635"/>
      <c r="AT141" s="636"/>
      <c r="AU141" s="638"/>
      <c r="AV141" s="638"/>
      <c r="BE141" s="635"/>
      <c r="BF141" s="638"/>
      <c r="BG141" s="638"/>
    </row>
    <row r="142" spans="1:59" ht="30" customHeight="1" x14ac:dyDescent="0.75">
      <c r="A142" s="655" t="s">
        <v>262</v>
      </c>
      <c r="B142" s="625"/>
      <c r="C142" s="626" t="s">
        <v>613</v>
      </c>
      <c r="D142" s="610"/>
      <c r="E142" s="654" t="s">
        <v>164</v>
      </c>
      <c r="F142" s="112">
        <v>1</v>
      </c>
      <c r="G142" s="628"/>
      <c r="H142" s="656"/>
      <c r="I142" s="657">
        <f t="shared" si="67"/>
        <v>0</v>
      </c>
      <c r="J142" s="663"/>
      <c r="K142" s="630">
        <f t="shared" si="54"/>
        <v>0</v>
      </c>
      <c r="L142" s="613"/>
      <c r="M142" s="614">
        <f t="shared" si="55"/>
        <v>0</v>
      </c>
      <c r="N142" s="614"/>
      <c r="O142" s="630">
        <f t="shared" si="68"/>
        <v>0</v>
      </c>
      <c r="P142" s="658"/>
      <c r="Q142" s="630">
        <f t="shared" si="69"/>
        <v>0</v>
      </c>
      <c r="R142" s="656"/>
      <c r="S142" s="630">
        <f t="shared" si="64"/>
        <v>0</v>
      </c>
      <c r="T142" s="630">
        <f t="shared" si="65"/>
        <v>0</v>
      </c>
      <c r="U142" s="630">
        <f t="shared" si="66"/>
        <v>0</v>
      </c>
      <c r="V142" s="630">
        <f t="shared" si="70"/>
        <v>0</v>
      </c>
      <c r="W142" s="632"/>
      <c r="X142" s="660"/>
      <c r="Y142" s="415"/>
      <c r="Z142" s="633"/>
      <c r="AA142" s="610"/>
      <c r="AB142" s="654"/>
      <c r="AC142" s="113"/>
      <c r="AE142" s="660"/>
      <c r="AF142" s="633"/>
      <c r="AG142" s="610"/>
      <c r="AH142" s="654"/>
      <c r="AI142" s="113"/>
      <c r="AJ142" s="635"/>
      <c r="AK142" s="636"/>
      <c r="AL142" s="636"/>
      <c r="AM142" s="637"/>
      <c r="AN142" s="638"/>
      <c r="AO142" s="622"/>
      <c r="AP142" s="623"/>
      <c r="AQ142" s="623"/>
      <c r="AR142" s="623"/>
      <c r="AS142" s="635"/>
      <c r="AT142" s="636"/>
      <c r="AU142" s="638"/>
      <c r="AV142" s="638"/>
      <c r="BE142" s="635"/>
      <c r="BF142" s="638"/>
      <c r="BG142" s="638"/>
    </row>
    <row r="143" spans="1:59" ht="30" customHeight="1" x14ac:dyDescent="0.75">
      <c r="A143" s="655" t="s">
        <v>263</v>
      </c>
      <c r="B143" s="625"/>
      <c r="C143" s="626" t="s">
        <v>1301</v>
      </c>
      <c r="D143" s="610"/>
      <c r="E143" s="654" t="s">
        <v>886</v>
      </c>
      <c r="F143" s="112">
        <v>1</v>
      </c>
      <c r="G143" s="628"/>
      <c r="H143" s="656"/>
      <c r="I143" s="657">
        <f t="shared" si="67"/>
        <v>0</v>
      </c>
      <c r="J143" s="663"/>
      <c r="K143" s="630">
        <f t="shared" si="54"/>
        <v>0</v>
      </c>
      <c r="L143" s="613"/>
      <c r="M143" s="614">
        <f t="shared" si="55"/>
        <v>0</v>
      </c>
      <c r="N143" s="614"/>
      <c r="O143" s="630">
        <f t="shared" si="68"/>
        <v>0</v>
      </c>
      <c r="P143" s="658"/>
      <c r="Q143" s="630">
        <f t="shared" si="69"/>
        <v>0</v>
      </c>
      <c r="R143" s="656"/>
      <c r="S143" s="630">
        <f t="shared" si="64"/>
        <v>0</v>
      </c>
      <c r="T143" s="630">
        <f t="shared" si="65"/>
        <v>0</v>
      </c>
      <c r="U143" s="630">
        <f t="shared" si="66"/>
        <v>0</v>
      </c>
      <c r="V143" s="630">
        <f t="shared" si="70"/>
        <v>0</v>
      </c>
      <c r="W143" s="632"/>
      <c r="X143" s="660"/>
      <c r="Y143" s="415"/>
      <c r="Z143" s="633"/>
      <c r="AA143" s="610"/>
      <c r="AB143" s="654"/>
      <c r="AC143" s="113"/>
      <c r="AE143" s="660"/>
      <c r="AF143" s="633"/>
      <c r="AG143" s="610"/>
      <c r="AH143" s="654"/>
      <c r="AI143" s="113"/>
      <c r="AJ143" s="635"/>
      <c r="AK143" s="636"/>
      <c r="AL143" s="636"/>
      <c r="AM143" s="637"/>
      <c r="AN143" s="638"/>
      <c r="AO143" s="622"/>
      <c r="AP143" s="623"/>
      <c r="AQ143" s="623"/>
      <c r="AR143" s="623"/>
      <c r="AS143" s="635"/>
      <c r="AT143" s="636"/>
      <c r="AU143" s="638"/>
      <c r="AV143" s="638"/>
      <c r="BE143" s="635"/>
      <c r="BF143" s="638"/>
      <c r="BG143" s="638"/>
    </row>
    <row r="144" spans="1:59" ht="30" customHeight="1" x14ac:dyDescent="0.75">
      <c r="A144" s="655" t="s">
        <v>264</v>
      </c>
      <c r="B144" s="625"/>
      <c r="C144" s="626" t="s">
        <v>188</v>
      </c>
      <c r="D144" s="610"/>
      <c r="E144" s="654" t="s">
        <v>886</v>
      </c>
      <c r="F144" s="112">
        <v>1</v>
      </c>
      <c r="G144" s="628"/>
      <c r="H144" s="656"/>
      <c r="I144" s="657">
        <f t="shared" si="67"/>
        <v>0</v>
      </c>
      <c r="J144" s="663"/>
      <c r="K144" s="630">
        <f t="shared" si="54"/>
        <v>0</v>
      </c>
      <c r="L144" s="613"/>
      <c r="M144" s="614">
        <f t="shared" si="55"/>
        <v>0</v>
      </c>
      <c r="N144" s="614"/>
      <c r="O144" s="630">
        <f t="shared" si="68"/>
        <v>0</v>
      </c>
      <c r="P144" s="658"/>
      <c r="Q144" s="630">
        <f t="shared" si="69"/>
        <v>0</v>
      </c>
      <c r="R144" s="656"/>
      <c r="S144" s="630">
        <f t="shared" si="64"/>
        <v>0</v>
      </c>
      <c r="T144" s="630">
        <f t="shared" si="65"/>
        <v>0</v>
      </c>
      <c r="U144" s="630">
        <f t="shared" si="66"/>
        <v>0</v>
      </c>
      <c r="V144" s="630">
        <f t="shared" si="70"/>
        <v>0</v>
      </c>
      <c r="W144" s="632"/>
      <c r="X144" s="660"/>
      <c r="Y144" s="415"/>
      <c r="Z144" s="633"/>
      <c r="AA144" s="610"/>
      <c r="AB144" s="654"/>
      <c r="AC144" s="113"/>
      <c r="AE144" s="660"/>
      <c r="AF144" s="633"/>
      <c r="AG144" s="610"/>
      <c r="AH144" s="654"/>
      <c r="AI144" s="113"/>
      <c r="AJ144" s="635"/>
      <c r="AK144" s="636"/>
      <c r="AL144" s="636"/>
      <c r="AM144" s="637"/>
      <c r="AN144" s="638"/>
      <c r="AO144" s="622"/>
      <c r="AP144" s="623"/>
      <c r="AQ144" s="623"/>
      <c r="AR144" s="623"/>
      <c r="AS144" s="635"/>
      <c r="AT144" s="636"/>
      <c r="AU144" s="638"/>
      <c r="AV144" s="638"/>
      <c r="BE144" s="635"/>
      <c r="BF144" s="638"/>
      <c r="BG144" s="638"/>
    </row>
    <row r="145" spans="1:59" ht="30" customHeight="1" x14ac:dyDescent="0.75">
      <c r="A145" s="655" t="s">
        <v>265</v>
      </c>
      <c r="B145" s="625"/>
      <c r="C145" s="626" t="s">
        <v>191</v>
      </c>
      <c r="D145" s="610"/>
      <c r="E145" s="654" t="s">
        <v>886</v>
      </c>
      <c r="F145" s="112">
        <v>1</v>
      </c>
      <c r="G145" s="628"/>
      <c r="H145" s="656"/>
      <c r="I145" s="657">
        <f t="shared" si="67"/>
        <v>0</v>
      </c>
      <c r="J145" s="663"/>
      <c r="K145" s="630">
        <f t="shared" si="54"/>
        <v>0</v>
      </c>
      <c r="L145" s="613"/>
      <c r="M145" s="614">
        <f t="shared" si="55"/>
        <v>0</v>
      </c>
      <c r="N145" s="614"/>
      <c r="O145" s="630">
        <f t="shared" si="68"/>
        <v>0</v>
      </c>
      <c r="P145" s="658"/>
      <c r="Q145" s="630">
        <f t="shared" si="69"/>
        <v>0</v>
      </c>
      <c r="R145" s="656"/>
      <c r="S145" s="630">
        <f t="shared" si="64"/>
        <v>0</v>
      </c>
      <c r="T145" s="630">
        <f t="shared" si="65"/>
        <v>0</v>
      </c>
      <c r="U145" s="630">
        <f t="shared" si="66"/>
        <v>0</v>
      </c>
      <c r="V145" s="630">
        <f t="shared" si="70"/>
        <v>0</v>
      </c>
      <c r="W145" s="632"/>
      <c r="X145" s="660"/>
      <c r="Y145" s="415"/>
      <c r="Z145" s="633"/>
      <c r="AA145" s="610"/>
      <c r="AB145" s="654"/>
      <c r="AC145" s="113"/>
      <c r="AE145" s="660"/>
      <c r="AF145" s="633"/>
      <c r="AG145" s="610"/>
      <c r="AH145" s="654"/>
      <c r="AI145" s="113"/>
      <c r="AJ145" s="635"/>
      <c r="AK145" s="636"/>
      <c r="AL145" s="636"/>
      <c r="AM145" s="637"/>
      <c r="AN145" s="638"/>
      <c r="AO145" s="622"/>
      <c r="AP145" s="623"/>
      <c r="AQ145" s="623"/>
      <c r="AR145" s="623"/>
      <c r="AS145" s="635"/>
      <c r="AT145" s="636"/>
      <c r="AU145" s="638"/>
      <c r="AV145" s="638"/>
      <c r="BE145" s="635"/>
      <c r="BF145" s="638"/>
      <c r="BG145" s="638"/>
    </row>
    <row r="146" spans="1:59" ht="30" customHeight="1" x14ac:dyDescent="0.75">
      <c r="A146" s="655" t="s">
        <v>581</v>
      </c>
      <c r="B146" s="625"/>
      <c r="C146" s="626" t="s">
        <v>194</v>
      </c>
      <c r="D146" s="610"/>
      <c r="E146" s="654" t="s">
        <v>886</v>
      </c>
      <c r="F146" s="112">
        <v>1</v>
      </c>
      <c r="G146" s="628"/>
      <c r="H146" s="656"/>
      <c r="I146" s="657">
        <f t="shared" si="67"/>
        <v>0</v>
      </c>
      <c r="J146" s="663"/>
      <c r="K146" s="630">
        <f t="shared" si="54"/>
        <v>0</v>
      </c>
      <c r="L146" s="613"/>
      <c r="M146" s="614">
        <f t="shared" si="55"/>
        <v>0</v>
      </c>
      <c r="N146" s="614"/>
      <c r="O146" s="630">
        <f t="shared" si="68"/>
        <v>0</v>
      </c>
      <c r="P146" s="658"/>
      <c r="Q146" s="630">
        <f t="shared" si="69"/>
        <v>0</v>
      </c>
      <c r="R146" s="656"/>
      <c r="S146" s="630">
        <f t="shared" si="64"/>
        <v>0</v>
      </c>
      <c r="T146" s="630">
        <f t="shared" si="65"/>
        <v>0</v>
      </c>
      <c r="U146" s="630">
        <f t="shared" si="66"/>
        <v>0</v>
      </c>
      <c r="V146" s="630">
        <f t="shared" si="70"/>
        <v>0</v>
      </c>
      <c r="W146" s="632"/>
      <c r="X146" s="660"/>
      <c r="Y146" s="415"/>
      <c r="Z146" s="633"/>
      <c r="AA146" s="610"/>
      <c r="AB146" s="654"/>
      <c r="AC146" s="113"/>
      <c r="AE146" s="660"/>
      <c r="AF146" s="633"/>
      <c r="AG146" s="610"/>
      <c r="AH146" s="654"/>
      <c r="AI146" s="113"/>
      <c r="AJ146" s="635"/>
      <c r="AK146" s="636"/>
      <c r="AL146" s="636"/>
      <c r="AM146" s="637"/>
      <c r="AN146" s="638"/>
      <c r="AO146" s="622"/>
      <c r="AP146" s="623"/>
      <c r="AQ146" s="623"/>
      <c r="AR146" s="623"/>
      <c r="AS146" s="635"/>
      <c r="AT146" s="636"/>
      <c r="AU146" s="638"/>
      <c r="AV146" s="638"/>
      <c r="BE146" s="635"/>
      <c r="BF146" s="638"/>
      <c r="BG146" s="638"/>
    </row>
    <row r="147" spans="1:59" ht="30" customHeight="1" x14ac:dyDescent="0.75">
      <c r="A147" s="655" t="s">
        <v>582</v>
      </c>
      <c r="B147" s="625"/>
      <c r="C147" s="626" t="s">
        <v>615</v>
      </c>
      <c r="D147" s="610"/>
      <c r="E147" s="654" t="s">
        <v>164</v>
      </c>
      <c r="F147" s="112">
        <v>1</v>
      </c>
      <c r="G147" s="628"/>
      <c r="H147" s="656"/>
      <c r="I147" s="657">
        <f t="shared" si="67"/>
        <v>0</v>
      </c>
      <c r="J147" s="663"/>
      <c r="K147" s="630">
        <f t="shared" si="54"/>
        <v>0</v>
      </c>
      <c r="L147" s="613"/>
      <c r="M147" s="614">
        <f t="shared" si="55"/>
        <v>0</v>
      </c>
      <c r="N147" s="614"/>
      <c r="O147" s="630">
        <f t="shared" si="68"/>
        <v>0</v>
      </c>
      <c r="P147" s="658"/>
      <c r="Q147" s="630">
        <f t="shared" si="69"/>
        <v>0</v>
      </c>
      <c r="R147" s="656"/>
      <c r="S147" s="630">
        <f t="shared" si="64"/>
        <v>0</v>
      </c>
      <c r="T147" s="630">
        <f t="shared" si="65"/>
        <v>0</v>
      </c>
      <c r="U147" s="630">
        <f t="shared" si="66"/>
        <v>0</v>
      </c>
      <c r="V147" s="630">
        <f t="shared" si="70"/>
        <v>0</v>
      </c>
      <c r="W147" s="632"/>
      <c r="X147" s="660"/>
      <c r="Y147" s="415"/>
      <c r="Z147" s="633"/>
      <c r="AA147" s="610"/>
      <c r="AB147" s="654"/>
      <c r="AC147" s="113"/>
      <c r="AE147" s="660"/>
      <c r="AF147" s="633"/>
      <c r="AG147" s="610"/>
      <c r="AH147" s="654"/>
      <c r="AI147" s="113"/>
      <c r="AJ147" s="635"/>
      <c r="AK147" s="636"/>
      <c r="AL147" s="636"/>
      <c r="AM147" s="637"/>
      <c r="AN147" s="638"/>
      <c r="AO147" s="622"/>
      <c r="AP147" s="623"/>
      <c r="AQ147" s="623"/>
      <c r="AR147" s="623"/>
      <c r="AS147" s="635"/>
      <c r="AT147" s="636"/>
      <c r="AU147" s="638"/>
      <c r="AV147" s="638"/>
      <c r="BE147" s="635"/>
      <c r="BF147" s="638"/>
      <c r="BG147" s="638"/>
    </row>
    <row r="148" spans="1:59" ht="30" customHeight="1" x14ac:dyDescent="0.75">
      <c r="A148" s="655" t="s">
        <v>266</v>
      </c>
      <c r="B148" s="625"/>
      <c r="C148" s="609" t="s">
        <v>1311</v>
      </c>
      <c r="D148" s="610"/>
      <c r="E148" s="654"/>
      <c r="F148" s="112"/>
      <c r="G148" s="613"/>
      <c r="H148" s="614"/>
      <c r="I148" s="616"/>
      <c r="J148" s="613"/>
      <c r="K148" s="616"/>
      <c r="L148" s="613"/>
      <c r="M148" s="614"/>
      <c r="N148" s="614"/>
      <c r="O148" s="630"/>
      <c r="P148" s="613"/>
      <c r="Q148" s="630"/>
      <c r="R148" s="614"/>
      <c r="S148" s="630"/>
      <c r="T148" s="630"/>
      <c r="U148" s="630"/>
      <c r="V148" s="630"/>
      <c r="W148" s="632"/>
      <c r="X148" s="660"/>
      <c r="Y148" s="415"/>
      <c r="Z148" s="645"/>
      <c r="AA148" s="610"/>
      <c r="AB148" s="654"/>
      <c r="AC148" s="113"/>
      <c r="AE148" s="660"/>
      <c r="AF148" s="645"/>
      <c r="AG148" s="610"/>
      <c r="AH148" s="654"/>
      <c r="AI148" s="113"/>
      <c r="AJ148" s="620"/>
      <c r="AK148" s="636"/>
      <c r="AL148" s="636"/>
      <c r="AM148" s="622"/>
      <c r="AN148" s="623"/>
      <c r="AO148" s="622"/>
      <c r="AP148" s="623"/>
      <c r="AQ148" s="623"/>
      <c r="AR148" s="623"/>
      <c r="AS148" s="620"/>
      <c r="AT148" s="621"/>
      <c r="AU148" s="623"/>
      <c r="AV148" s="623"/>
      <c r="BE148" s="635"/>
      <c r="BF148" s="638"/>
      <c r="BG148" s="638"/>
    </row>
    <row r="149" spans="1:59" ht="30" customHeight="1" x14ac:dyDescent="0.75">
      <c r="A149" s="655" t="s">
        <v>269</v>
      </c>
      <c r="B149" s="625"/>
      <c r="C149" s="661" t="str">
        <f>C61</f>
        <v>Disjoncteur 245 kV- 2000A- 31,5 kA à commande unipolaire avec support</v>
      </c>
      <c r="D149" s="610"/>
      <c r="E149" s="654" t="s">
        <v>164</v>
      </c>
      <c r="F149" s="112">
        <f>F61</f>
        <v>3</v>
      </c>
      <c r="G149" s="628"/>
      <c r="H149" s="656"/>
      <c r="I149" s="657">
        <f>F149*H149</f>
        <v>0</v>
      </c>
      <c r="J149" s="663"/>
      <c r="K149" s="630">
        <f t="shared" ref="K149:K213" si="71">+F149*J149</f>
        <v>0</v>
      </c>
      <c r="L149" s="613"/>
      <c r="M149" s="614">
        <f t="shared" si="55"/>
        <v>0</v>
      </c>
      <c r="N149" s="614"/>
      <c r="O149" s="630">
        <f t="shared" si="68"/>
        <v>0</v>
      </c>
      <c r="P149" s="658"/>
      <c r="Q149" s="630">
        <f t="shared" si="69"/>
        <v>0</v>
      </c>
      <c r="R149" s="659"/>
      <c r="S149" s="630">
        <f t="shared" ref="S149:S159" si="72">F149*R149</f>
        <v>0</v>
      </c>
      <c r="T149" s="630">
        <f t="shared" ref="T149:T159" si="73">I149+Q149+M149</f>
        <v>0</v>
      </c>
      <c r="U149" s="630">
        <f t="shared" ref="U149:U159" si="74">+K149+O149+S149</f>
        <v>0</v>
      </c>
      <c r="V149" s="630">
        <f t="shared" si="70"/>
        <v>0</v>
      </c>
      <c r="W149" s="632"/>
      <c r="X149" s="660"/>
      <c r="Y149" s="415"/>
      <c r="Z149" s="633"/>
      <c r="AA149" s="610"/>
      <c r="AB149" s="654"/>
      <c r="AC149" s="113"/>
      <c r="AE149" s="660"/>
      <c r="AF149" s="633"/>
      <c r="AG149" s="610"/>
      <c r="AH149" s="654"/>
      <c r="AI149" s="113"/>
      <c r="AJ149" s="635"/>
      <c r="AK149" s="636"/>
      <c r="AL149" s="636"/>
      <c r="AM149" s="637"/>
      <c r="AN149" s="638"/>
      <c r="AO149" s="622"/>
      <c r="AP149" s="623"/>
      <c r="AQ149" s="623"/>
      <c r="AR149" s="623"/>
      <c r="AS149" s="635"/>
      <c r="AT149" s="636"/>
      <c r="AU149" s="638"/>
      <c r="AV149" s="638"/>
      <c r="BE149" s="635"/>
      <c r="BF149" s="638"/>
      <c r="BG149" s="638"/>
    </row>
    <row r="150" spans="1:59" ht="30" customHeight="1" x14ac:dyDescent="0.75">
      <c r="A150" s="655" t="s">
        <v>501</v>
      </c>
      <c r="B150" s="625"/>
      <c r="C150" s="661" t="str">
        <f>C62</f>
        <v>Sectionneur pantographe monophasé 245 kV-2000A</v>
      </c>
      <c r="D150" s="610"/>
      <c r="E150" s="654" t="s">
        <v>164</v>
      </c>
      <c r="F150" s="112">
        <f>F62</f>
        <v>6</v>
      </c>
      <c r="G150" s="628"/>
      <c r="H150" s="656"/>
      <c r="I150" s="657">
        <f t="shared" ref="I150:I159" si="75">F150*H150</f>
        <v>0</v>
      </c>
      <c r="J150" s="663"/>
      <c r="K150" s="630">
        <f t="shared" si="71"/>
        <v>0</v>
      </c>
      <c r="L150" s="613"/>
      <c r="M150" s="614">
        <f t="shared" si="55"/>
        <v>0</v>
      </c>
      <c r="N150" s="614"/>
      <c r="O150" s="630">
        <f t="shared" si="68"/>
        <v>0</v>
      </c>
      <c r="P150" s="658"/>
      <c r="Q150" s="630">
        <f t="shared" si="69"/>
        <v>0</v>
      </c>
      <c r="R150" s="659"/>
      <c r="S150" s="630">
        <f t="shared" si="72"/>
        <v>0</v>
      </c>
      <c r="T150" s="630">
        <f t="shared" si="73"/>
        <v>0</v>
      </c>
      <c r="U150" s="630">
        <f t="shared" si="74"/>
        <v>0</v>
      </c>
      <c r="V150" s="630">
        <f t="shared" si="70"/>
        <v>0</v>
      </c>
      <c r="W150" s="632"/>
      <c r="X150" s="660"/>
      <c r="Y150" s="415"/>
      <c r="Z150" s="633"/>
      <c r="AA150" s="610"/>
      <c r="AB150" s="654"/>
      <c r="AC150" s="113"/>
      <c r="AE150" s="660"/>
      <c r="AF150" s="633"/>
      <c r="AG150" s="610"/>
      <c r="AH150" s="654"/>
      <c r="AI150" s="113"/>
      <c r="AJ150" s="635"/>
      <c r="AK150" s="636"/>
      <c r="AL150" s="636"/>
      <c r="AM150" s="637"/>
      <c r="AN150" s="638"/>
      <c r="AO150" s="622"/>
      <c r="AP150" s="623"/>
      <c r="AQ150" s="623"/>
      <c r="AR150" s="623"/>
      <c r="AS150" s="635"/>
      <c r="AT150" s="636"/>
      <c r="AU150" s="638"/>
      <c r="AV150" s="638"/>
      <c r="BE150" s="635"/>
      <c r="BF150" s="638"/>
      <c r="BG150" s="638"/>
    </row>
    <row r="151" spans="1:59" ht="30" customHeight="1" x14ac:dyDescent="0.75">
      <c r="A151" s="655" t="s">
        <v>270</v>
      </c>
      <c r="B151" s="625"/>
      <c r="C151" s="661" t="s">
        <v>973</v>
      </c>
      <c r="D151" s="610"/>
      <c r="E151" s="654" t="s">
        <v>164</v>
      </c>
      <c r="F151" s="112">
        <v>1</v>
      </c>
      <c r="G151" s="628"/>
      <c r="H151" s="656"/>
      <c r="I151" s="657">
        <f t="shared" si="75"/>
        <v>0</v>
      </c>
      <c r="J151" s="663"/>
      <c r="K151" s="630">
        <f t="shared" si="71"/>
        <v>0</v>
      </c>
      <c r="L151" s="613"/>
      <c r="M151" s="614">
        <f t="shared" si="55"/>
        <v>0</v>
      </c>
      <c r="N151" s="614"/>
      <c r="O151" s="630">
        <f t="shared" si="68"/>
        <v>0</v>
      </c>
      <c r="P151" s="658"/>
      <c r="Q151" s="630">
        <f t="shared" si="69"/>
        <v>0</v>
      </c>
      <c r="R151" s="659"/>
      <c r="S151" s="630">
        <f t="shared" si="72"/>
        <v>0</v>
      </c>
      <c r="T151" s="630">
        <f t="shared" si="73"/>
        <v>0</v>
      </c>
      <c r="U151" s="630">
        <f t="shared" si="74"/>
        <v>0</v>
      </c>
      <c r="V151" s="630">
        <f t="shared" si="70"/>
        <v>0</v>
      </c>
      <c r="W151" s="632"/>
      <c r="X151" s="660"/>
      <c r="Y151" s="415"/>
      <c r="Z151" s="633"/>
      <c r="AA151" s="610"/>
      <c r="AB151" s="654"/>
      <c r="AC151" s="113"/>
      <c r="AE151" s="660"/>
      <c r="AF151" s="633"/>
      <c r="AG151" s="610"/>
      <c r="AH151" s="654"/>
      <c r="AI151" s="113"/>
      <c r="AJ151" s="635"/>
      <c r="AK151" s="636"/>
      <c r="AL151" s="636"/>
      <c r="AM151" s="637"/>
      <c r="AN151" s="638"/>
      <c r="AO151" s="622"/>
      <c r="AP151" s="623"/>
      <c r="AQ151" s="623"/>
      <c r="AR151" s="623"/>
      <c r="AS151" s="635"/>
      <c r="AT151" s="636"/>
      <c r="AU151" s="638"/>
      <c r="AV151" s="638"/>
      <c r="BE151" s="635"/>
      <c r="BF151" s="638"/>
      <c r="BG151" s="638"/>
    </row>
    <row r="152" spans="1:59" ht="30" customHeight="1" x14ac:dyDescent="0.75">
      <c r="A152" s="655" t="s">
        <v>272</v>
      </c>
      <c r="B152" s="625"/>
      <c r="C152" s="661" t="s">
        <v>1297</v>
      </c>
      <c r="D152" s="610"/>
      <c r="E152" s="654" t="s">
        <v>164</v>
      </c>
      <c r="F152" s="112">
        <v>3</v>
      </c>
      <c r="G152" s="628"/>
      <c r="H152" s="656"/>
      <c r="I152" s="657">
        <f t="shared" si="75"/>
        <v>0</v>
      </c>
      <c r="J152" s="663"/>
      <c r="K152" s="630">
        <f t="shared" si="71"/>
        <v>0</v>
      </c>
      <c r="L152" s="613"/>
      <c r="M152" s="614">
        <f t="shared" si="55"/>
        <v>0</v>
      </c>
      <c r="N152" s="614"/>
      <c r="O152" s="630">
        <f t="shared" si="68"/>
        <v>0</v>
      </c>
      <c r="P152" s="658"/>
      <c r="Q152" s="630">
        <f t="shared" si="69"/>
        <v>0</v>
      </c>
      <c r="R152" s="659"/>
      <c r="S152" s="630">
        <f t="shared" si="72"/>
        <v>0</v>
      </c>
      <c r="T152" s="630">
        <f t="shared" si="73"/>
        <v>0</v>
      </c>
      <c r="U152" s="630">
        <f t="shared" si="74"/>
        <v>0</v>
      </c>
      <c r="V152" s="630">
        <f t="shared" si="70"/>
        <v>0</v>
      </c>
      <c r="W152" s="632"/>
      <c r="X152" s="660"/>
      <c r="Y152" s="415"/>
      <c r="Z152" s="633"/>
      <c r="AA152" s="610"/>
      <c r="AB152" s="654"/>
      <c r="AC152" s="113"/>
      <c r="AE152" s="660"/>
      <c r="AF152" s="633"/>
      <c r="AG152" s="610"/>
      <c r="AH152" s="654"/>
      <c r="AI152" s="113"/>
      <c r="AJ152" s="635"/>
      <c r="AK152" s="636"/>
      <c r="AL152" s="636"/>
      <c r="AM152" s="637"/>
      <c r="AN152" s="638"/>
      <c r="AO152" s="622"/>
      <c r="AP152" s="623"/>
      <c r="AQ152" s="623"/>
      <c r="AR152" s="623"/>
      <c r="AS152" s="635"/>
      <c r="AT152" s="636"/>
      <c r="AU152" s="638"/>
      <c r="AV152" s="638"/>
      <c r="BE152" s="635"/>
      <c r="BF152" s="638"/>
      <c r="BG152" s="638"/>
    </row>
    <row r="153" spans="1:59" ht="30" customHeight="1" x14ac:dyDescent="0.75">
      <c r="A153" s="655" t="s">
        <v>503</v>
      </c>
      <c r="B153" s="625"/>
      <c r="C153" s="661" t="s">
        <v>180</v>
      </c>
      <c r="D153" s="610"/>
      <c r="E153" s="654" t="s">
        <v>886</v>
      </c>
      <c r="F153" s="112">
        <v>3</v>
      </c>
      <c r="G153" s="628"/>
      <c r="H153" s="656"/>
      <c r="I153" s="657">
        <f t="shared" si="75"/>
        <v>0</v>
      </c>
      <c r="J153" s="663"/>
      <c r="K153" s="630">
        <f t="shared" si="71"/>
        <v>0</v>
      </c>
      <c r="L153" s="613"/>
      <c r="M153" s="614">
        <f t="shared" si="55"/>
        <v>0</v>
      </c>
      <c r="N153" s="614"/>
      <c r="O153" s="630">
        <f t="shared" si="68"/>
        <v>0</v>
      </c>
      <c r="P153" s="658"/>
      <c r="Q153" s="630">
        <f t="shared" si="69"/>
        <v>0</v>
      </c>
      <c r="R153" s="659"/>
      <c r="S153" s="630">
        <f t="shared" si="72"/>
        <v>0</v>
      </c>
      <c r="T153" s="630">
        <f t="shared" si="73"/>
        <v>0</v>
      </c>
      <c r="U153" s="630">
        <f t="shared" si="74"/>
        <v>0</v>
      </c>
      <c r="V153" s="630">
        <f t="shared" si="70"/>
        <v>0</v>
      </c>
      <c r="W153" s="632"/>
      <c r="X153" s="660"/>
      <c r="Y153" s="415"/>
      <c r="Z153" s="633"/>
      <c r="AA153" s="610"/>
      <c r="AB153" s="654"/>
      <c r="AC153" s="113"/>
      <c r="AE153" s="660"/>
      <c r="AF153" s="633"/>
      <c r="AG153" s="610"/>
      <c r="AH153" s="654"/>
      <c r="AI153" s="113"/>
      <c r="AJ153" s="635"/>
      <c r="AK153" s="636"/>
      <c r="AL153" s="636"/>
      <c r="AM153" s="637"/>
      <c r="AN153" s="638"/>
      <c r="AO153" s="622"/>
      <c r="AP153" s="623"/>
      <c r="AQ153" s="623"/>
      <c r="AR153" s="623"/>
      <c r="AS153" s="635"/>
      <c r="AT153" s="636"/>
      <c r="AU153" s="638"/>
      <c r="AV153" s="638"/>
      <c r="BE153" s="635"/>
      <c r="BF153" s="638"/>
      <c r="BG153" s="638"/>
    </row>
    <row r="154" spans="1:59" ht="30" customHeight="1" x14ac:dyDescent="0.75">
      <c r="A154" s="655" t="s">
        <v>504</v>
      </c>
      <c r="B154" s="625"/>
      <c r="C154" s="661" t="s">
        <v>1043</v>
      </c>
      <c r="D154" s="610"/>
      <c r="E154" s="654" t="s">
        <v>886</v>
      </c>
      <c r="F154" s="112">
        <v>1</v>
      </c>
      <c r="G154" s="628"/>
      <c r="H154" s="656"/>
      <c r="I154" s="657">
        <f t="shared" si="75"/>
        <v>0</v>
      </c>
      <c r="J154" s="663"/>
      <c r="K154" s="630">
        <f t="shared" si="71"/>
        <v>0</v>
      </c>
      <c r="L154" s="613"/>
      <c r="M154" s="614">
        <f t="shared" si="55"/>
        <v>0</v>
      </c>
      <c r="N154" s="614"/>
      <c r="O154" s="630">
        <f t="shared" si="68"/>
        <v>0</v>
      </c>
      <c r="P154" s="658"/>
      <c r="Q154" s="630">
        <f t="shared" si="69"/>
        <v>0</v>
      </c>
      <c r="R154" s="659"/>
      <c r="S154" s="630">
        <f t="shared" si="72"/>
        <v>0</v>
      </c>
      <c r="T154" s="630">
        <f t="shared" si="73"/>
        <v>0</v>
      </c>
      <c r="U154" s="630">
        <f t="shared" si="74"/>
        <v>0</v>
      </c>
      <c r="V154" s="630">
        <f t="shared" si="70"/>
        <v>0</v>
      </c>
      <c r="W154" s="632"/>
      <c r="X154" s="660"/>
      <c r="Y154" s="415"/>
      <c r="Z154" s="633"/>
      <c r="AA154" s="610"/>
      <c r="AB154" s="654"/>
      <c r="AC154" s="113"/>
      <c r="AE154" s="660"/>
      <c r="AF154" s="633"/>
      <c r="AG154" s="610"/>
      <c r="AH154" s="654"/>
      <c r="AI154" s="113"/>
      <c r="AJ154" s="635"/>
      <c r="AK154" s="636"/>
      <c r="AL154" s="636"/>
      <c r="AM154" s="637"/>
      <c r="AN154" s="638"/>
      <c r="AO154" s="622"/>
      <c r="AP154" s="623"/>
      <c r="AQ154" s="623"/>
      <c r="AR154" s="623"/>
      <c r="AS154" s="635"/>
      <c r="AT154" s="636"/>
      <c r="AU154" s="638"/>
      <c r="AV154" s="638"/>
      <c r="BE154" s="635"/>
      <c r="BF154" s="638"/>
      <c r="BG154" s="638"/>
    </row>
    <row r="155" spans="1:59" ht="30" customHeight="1" x14ac:dyDescent="0.75">
      <c r="A155" s="655" t="s">
        <v>275</v>
      </c>
      <c r="B155" s="625"/>
      <c r="C155" s="661" t="s">
        <v>974</v>
      </c>
      <c r="D155" s="610"/>
      <c r="E155" s="654" t="s">
        <v>886</v>
      </c>
      <c r="F155" s="112">
        <v>1</v>
      </c>
      <c r="G155" s="628"/>
      <c r="H155" s="656"/>
      <c r="I155" s="657">
        <f t="shared" si="75"/>
        <v>0</v>
      </c>
      <c r="J155" s="663"/>
      <c r="K155" s="630">
        <f t="shared" si="71"/>
        <v>0</v>
      </c>
      <c r="L155" s="613"/>
      <c r="M155" s="614">
        <f t="shared" si="55"/>
        <v>0</v>
      </c>
      <c r="N155" s="614"/>
      <c r="O155" s="630">
        <f t="shared" si="68"/>
        <v>0</v>
      </c>
      <c r="P155" s="658"/>
      <c r="Q155" s="630">
        <f t="shared" si="69"/>
        <v>0</v>
      </c>
      <c r="R155" s="656"/>
      <c r="S155" s="630">
        <f t="shared" si="72"/>
        <v>0</v>
      </c>
      <c r="T155" s="630">
        <f t="shared" si="73"/>
        <v>0</v>
      </c>
      <c r="U155" s="630">
        <f t="shared" si="74"/>
        <v>0</v>
      </c>
      <c r="V155" s="630">
        <f t="shared" si="70"/>
        <v>0</v>
      </c>
      <c r="W155" s="632"/>
      <c r="X155" s="660"/>
      <c r="Y155" s="415"/>
      <c r="Z155" s="633"/>
      <c r="AA155" s="610"/>
      <c r="AB155" s="654"/>
      <c r="AC155" s="113"/>
      <c r="AE155" s="660"/>
      <c r="AF155" s="633"/>
      <c r="AG155" s="610"/>
      <c r="AH155" s="654"/>
      <c r="AI155" s="113"/>
      <c r="AJ155" s="635"/>
      <c r="AK155" s="636"/>
      <c r="AL155" s="636"/>
      <c r="AM155" s="637"/>
      <c r="AN155" s="638"/>
      <c r="AO155" s="622"/>
      <c r="AP155" s="623"/>
      <c r="AQ155" s="623"/>
      <c r="AR155" s="623"/>
      <c r="AS155" s="635"/>
      <c r="AT155" s="636"/>
      <c r="AU155" s="638"/>
      <c r="AV155" s="638"/>
      <c r="BE155" s="635"/>
      <c r="BF155" s="638"/>
      <c r="BG155" s="638"/>
    </row>
    <row r="156" spans="1:59" ht="30" customHeight="1" x14ac:dyDescent="0.75">
      <c r="A156" s="655" t="s">
        <v>276</v>
      </c>
      <c r="B156" s="625"/>
      <c r="C156" s="661" t="s">
        <v>191</v>
      </c>
      <c r="D156" s="610"/>
      <c r="E156" s="654" t="s">
        <v>886</v>
      </c>
      <c r="F156" s="112">
        <v>1</v>
      </c>
      <c r="G156" s="628"/>
      <c r="H156" s="656"/>
      <c r="I156" s="657">
        <f t="shared" si="75"/>
        <v>0</v>
      </c>
      <c r="J156" s="663"/>
      <c r="K156" s="630">
        <f t="shared" si="71"/>
        <v>0</v>
      </c>
      <c r="L156" s="613"/>
      <c r="M156" s="614">
        <f t="shared" si="55"/>
        <v>0</v>
      </c>
      <c r="N156" s="614"/>
      <c r="O156" s="630">
        <f t="shared" si="68"/>
        <v>0</v>
      </c>
      <c r="P156" s="658"/>
      <c r="Q156" s="630">
        <f t="shared" si="69"/>
        <v>0</v>
      </c>
      <c r="R156" s="656"/>
      <c r="S156" s="630">
        <f t="shared" si="72"/>
        <v>0</v>
      </c>
      <c r="T156" s="630">
        <f t="shared" si="73"/>
        <v>0</v>
      </c>
      <c r="U156" s="630">
        <f t="shared" si="74"/>
        <v>0</v>
      </c>
      <c r="V156" s="630">
        <f t="shared" si="70"/>
        <v>0</v>
      </c>
      <c r="W156" s="632"/>
      <c r="X156" s="660"/>
      <c r="Y156" s="415"/>
      <c r="Z156" s="633"/>
      <c r="AA156" s="610"/>
      <c r="AB156" s="654"/>
      <c r="AC156" s="113"/>
      <c r="AE156" s="660"/>
      <c r="AF156" s="633"/>
      <c r="AG156" s="610"/>
      <c r="AH156" s="654"/>
      <c r="AI156" s="113"/>
      <c r="AJ156" s="635"/>
      <c r="AK156" s="636"/>
      <c r="AL156" s="636"/>
      <c r="AM156" s="637"/>
      <c r="AN156" s="638"/>
      <c r="AO156" s="622"/>
      <c r="AP156" s="623"/>
      <c r="AQ156" s="623"/>
      <c r="AR156" s="623"/>
      <c r="AS156" s="635"/>
      <c r="AT156" s="636"/>
      <c r="AU156" s="638"/>
      <c r="AV156" s="638"/>
      <c r="BE156" s="635"/>
      <c r="BF156" s="638"/>
      <c r="BG156" s="638"/>
    </row>
    <row r="157" spans="1:59" ht="30" customHeight="1" x14ac:dyDescent="0.75">
      <c r="A157" s="655" t="s">
        <v>277</v>
      </c>
      <c r="B157" s="625"/>
      <c r="C157" s="661" t="s">
        <v>194</v>
      </c>
      <c r="D157" s="610"/>
      <c r="E157" s="654" t="s">
        <v>886</v>
      </c>
      <c r="F157" s="112">
        <v>1</v>
      </c>
      <c r="G157" s="628"/>
      <c r="H157" s="656"/>
      <c r="I157" s="657">
        <f t="shared" si="75"/>
        <v>0</v>
      </c>
      <c r="J157" s="663"/>
      <c r="K157" s="630">
        <f t="shared" si="71"/>
        <v>0</v>
      </c>
      <c r="L157" s="613"/>
      <c r="M157" s="614">
        <f t="shared" si="55"/>
        <v>0</v>
      </c>
      <c r="N157" s="614"/>
      <c r="O157" s="630">
        <f t="shared" si="68"/>
        <v>0</v>
      </c>
      <c r="P157" s="658"/>
      <c r="Q157" s="630">
        <f t="shared" si="69"/>
        <v>0</v>
      </c>
      <c r="R157" s="656"/>
      <c r="S157" s="630">
        <f t="shared" si="72"/>
        <v>0</v>
      </c>
      <c r="T157" s="630">
        <f t="shared" si="73"/>
        <v>0</v>
      </c>
      <c r="U157" s="630">
        <f t="shared" si="74"/>
        <v>0</v>
      </c>
      <c r="V157" s="630">
        <f t="shared" si="70"/>
        <v>0</v>
      </c>
      <c r="W157" s="632"/>
      <c r="X157" s="660"/>
      <c r="Y157" s="415"/>
      <c r="Z157" s="633"/>
      <c r="AA157" s="610"/>
      <c r="AB157" s="654"/>
      <c r="AC157" s="113"/>
      <c r="AE157" s="660"/>
      <c r="AF157" s="633"/>
      <c r="AG157" s="610"/>
      <c r="AH157" s="654"/>
      <c r="AI157" s="113"/>
      <c r="AJ157" s="635"/>
      <c r="AK157" s="636"/>
      <c r="AL157" s="636"/>
      <c r="AM157" s="637"/>
      <c r="AN157" s="638"/>
      <c r="AO157" s="622"/>
      <c r="AP157" s="623"/>
      <c r="AQ157" s="623"/>
      <c r="AR157" s="623"/>
      <c r="AS157" s="635"/>
      <c r="AT157" s="636"/>
      <c r="AU157" s="638"/>
      <c r="AV157" s="638"/>
      <c r="BE157" s="635"/>
      <c r="BF157" s="638"/>
      <c r="BG157" s="638"/>
    </row>
    <row r="158" spans="1:59" ht="30" customHeight="1" x14ac:dyDescent="0.75">
      <c r="A158" s="655" t="s">
        <v>278</v>
      </c>
      <c r="B158" s="625"/>
      <c r="C158" s="661" t="s">
        <v>613</v>
      </c>
      <c r="D158" s="610"/>
      <c r="E158" s="654" t="s">
        <v>886</v>
      </c>
      <c r="F158" s="112">
        <v>1</v>
      </c>
      <c r="G158" s="628"/>
      <c r="H158" s="656"/>
      <c r="I158" s="657">
        <f t="shared" si="75"/>
        <v>0</v>
      </c>
      <c r="J158" s="663"/>
      <c r="K158" s="630">
        <f t="shared" si="71"/>
        <v>0</v>
      </c>
      <c r="L158" s="613"/>
      <c r="M158" s="614">
        <f t="shared" si="55"/>
        <v>0</v>
      </c>
      <c r="N158" s="614"/>
      <c r="O158" s="630">
        <f t="shared" si="68"/>
        <v>0</v>
      </c>
      <c r="P158" s="658"/>
      <c r="Q158" s="630">
        <f t="shared" si="69"/>
        <v>0</v>
      </c>
      <c r="R158" s="656"/>
      <c r="S158" s="630">
        <f t="shared" si="72"/>
        <v>0</v>
      </c>
      <c r="T158" s="630">
        <f t="shared" si="73"/>
        <v>0</v>
      </c>
      <c r="U158" s="630">
        <f t="shared" si="74"/>
        <v>0</v>
      </c>
      <c r="V158" s="630">
        <f t="shared" si="70"/>
        <v>0</v>
      </c>
      <c r="W158" s="632"/>
      <c r="X158" s="660"/>
      <c r="Y158" s="415"/>
      <c r="Z158" s="633"/>
      <c r="AA158" s="610"/>
      <c r="AB158" s="654"/>
      <c r="AC158" s="113"/>
      <c r="AE158" s="660"/>
      <c r="AF158" s="633"/>
      <c r="AG158" s="610"/>
      <c r="AH158" s="654"/>
      <c r="AI158" s="113"/>
      <c r="AJ158" s="635"/>
      <c r="AK158" s="636"/>
      <c r="AL158" s="636"/>
      <c r="AM158" s="637"/>
      <c r="AN158" s="638"/>
      <c r="AO158" s="622"/>
      <c r="AP158" s="623"/>
      <c r="AQ158" s="623"/>
      <c r="AR158" s="623"/>
      <c r="AS158" s="635"/>
      <c r="AT158" s="636"/>
      <c r="AU158" s="638"/>
      <c r="AV158" s="638"/>
      <c r="BE158" s="635"/>
      <c r="BF158" s="638"/>
      <c r="BG158" s="638"/>
    </row>
    <row r="159" spans="1:59" ht="30" customHeight="1" x14ac:dyDescent="0.75">
      <c r="A159" s="655" t="s">
        <v>591</v>
      </c>
      <c r="B159" s="625"/>
      <c r="C159" s="661" t="s">
        <v>975</v>
      </c>
      <c r="D159" s="610"/>
      <c r="E159" s="654" t="s">
        <v>886</v>
      </c>
      <c r="F159" s="112">
        <v>1</v>
      </c>
      <c r="G159" s="628"/>
      <c r="H159" s="656"/>
      <c r="I159" s="657">
        <f t="shared" si="75"/>
        <v>0</v>
      </c>
      <c r="J159" s="663"/>
      <c r="K159" s="630">
        <f t="shared" si="71"/>
        <v>0</v>
      </c>
      <c r="L159" s="613"/>
      <c r="M159" s="614">
        <f t="shared" si="55"/>
        <v>0</v>
      </c>
      <c r="N159" s="614"/>
      <c r="O159" s="630">
        <f t="shared" si="68"/>
        <v>0</v>
      </c>
      <c r="P159" s="658"/>
      <c r="Q159" s="630">
        <f t="shared" si="69"/>
        <v>0</v>
      </c>
      <c r="R159" s="656"/>
      <c r="S159" s="630">
        <f t="shared" si="72"/>
        <v>0</v>
      </c>
      <c r="T159" s="630">
        <f t="shared" si="73"/>
        <v>0</v>
      </c>
      <c r="U159" s="630">
        <f t="shared" si="74"/>
        <v>0</v>
      </c>
      <c r="V159" s="630">
        <f t="shared" si="70"/>
        <v>0</v>
      </c>
      <c r="W159" s="632"/>
      <c r="X159" s="660"/>
      <c r="Y159" s="415"/>
      <c r="Z159" s="633"/>
      <c r="AA159" s="610"/>
      <c r="AB159" s="654"/>
      <c r="AC159" s="113"/>
      <c r="AE159" s="660"/>
      <c r="AF159" s="633"/>
      <c r="AG159" s="610"/>
      <c r="AH159" s="654"/>
      <c r="AI159" s="113"/>
      <c r="AJ159" s="635"/>
      <c r="AK159" s="636"/>
      <c r="AL159" s="636"/>
      <c r="AM159" s="637"/>
      <c r="AN159" s="638"/>
      <c r="AO159" s="622"/>
      <c r="AP159" s="623"/>
      <c r="AQ159" s="623"/>
      <c r="AR159" s="623"/>
      <c r="AS159" s="635"/>
      <c r="AT159" s="636"/>
      <c r="AU159" s="638"/>
      <c r="AV159" s="638"/>
      <c r="BE159" s="635"/>
      <c r="BF159" s="638"/>
      <c r="BG159" s="638"/>
    </row>
    <row r="160" spans="1:59" ht="30" customHeight="1" x14ac:dyDescent="0.75">
      <c r="A160" s="655" t="s">
        <v>537</v>
      </c>
      <c r="B160" s="625"/>
      <c r="C160" s="609" t="s">
        <v>1312</v>
      </c>
      <c r="D160" s="610"/>
      <c r="E160" s="654"/>
      <c r="F160" s="112"/>
      <c r="G160" s="613"/>
      <c r="H160" s="614"/>
      <c r="I160" s="616"/>
      <c r="J160" s="613"/>
      <c r="K160" s="616"/>
      <c r="L160" s="613"/>
      <c r="M160" s="614"/>
      <c r="N160" s="614"/>
      <c r="O160" s="630"/>
      <c r="P160" s="613"/>
      <c r="Q160" s="630"/>
      <c r="R160" s="614"/>
      <c r="S160" s="630"/>
      <c r="T160" s="630"/>
      <c r="U160" s="630"/>
      <c r="V160" s="630"/>
      <c r="W160" s="632"/>
      <c r="X160" s="660"/>
      <c r="Y160" s="415"/>
      <c r="Z160" s="645"/>
      <c r="AA160" s="610"/>
      <c r="AB160" s="654"/>
      <c r="AC160" s="113"/>
      <c r="AE160" s="660"/>
      <c r="AF160" s="645"/>
      <c r="AG160" s="610"/>
      <c r="AH160" s="654"/>
      <c r="AI160" s="113"/>
      <c r="AJ160" s="620"/>
      <c r="AK160" s="621"/>
      <c r="AL160" s="621"/>
      <c r="AM160" s="622"/>
      <c r="AN160" s="623"/>
      <c r="AO160" s="622"/>
      <c r="AP160" s="623"/>
      <c r="AQ160" s="623"/>
      <c r="AR160" s="623"/>
      <c r="AS160" s="620"/>
      <c r="AT160" s="621"/>
      <c r="AU160" s="623"/>
      <c r="AV160" s="623"/>
      <c r="BE160" s="635"/>
      <c r="BF160" s="638"/>
      <c r="BG160" s="638"/>
    </row>
    <row r="161" spans="1:59" ht="30" customHeight="1" x14ac:dyDescent="0.75">
      <c r="A161" s="655" t="s">
        <v>538</v>
      </c>
      <c r="B161" s="625"/>
      <c r="C161" s="661" t="str">
        <f>C61</f>
        <v>Disjoncteur 245 kV- 2000A- 31,5 kA à commande unipolaire avec support</v>
      </c>
      <c r="D161" s="626"/>
      <c r="E161" s="599" t="s">
        <v>164</v>
      </c>
      <c r="F161" s="665">
        <f>+F61</f>
        <v>3</v>
      </c>
      <c r="G161" s="628"/>
      <c r="H161" s="656"/>
      <c r="I161" s="657">
        <f>F161*H161</f>
        <v>0</v>
      </c>
      <c r="J161" s="631"/>
      <c r="K161" s="630">
        <f t="shared" si="71"/>
        <v>0</v>
      </c>
      <c r="L161" s="613"/>
      <c r="M161" s="614">
        <f t="shared" si="55"/>
        <v>0</v>
      </c>
      <c r="N161" s="614"/>
      <c r="O161" s="630">
        <f t="shared" si="68"/>
        <v>0</v>
      </c>
      <c r="P161" s="658"/>
      <c r="Q161" s="630">
        <f t="shared" si="69"/>
        <v>0</v>
      </c>
      <c r="R161" s="659"/>
      <c r="S161" s="630">
        <f t="shared" ref="S161:S171" si="76">F161*R161</f>
        <v>0</v>
      </c>
      <c r="T161" s="630">
        <f t="shared" ref="T161:T171" si="77">I161+Q161+M161</f>
        <v>0</v>
      </c>
      <c r="U161" s="630">
        <f t="shared" ref="U161:U171" si="78">+K161+O161+S161</f>
        <v>0</v>
      </c>
      <c r="V161" s="630">
        <f t="shared" si="70"/>
        <v>0</v>
      </c>
      <c r="W161" s="632"/>
      <c r="X161" s="660"/>
      <c r="Y161" s="415"/>
      <c r="Z161" s="633"/>
      <c r="AA161" s="610"/>
      <c r="AB161" s="654"/>
      <c r="AC161" s="113"/>
      <c r="AE161" s="660"/>
      <c r="AF161" s="633"/>
      <c r="AG161" s="610"/>
      <c r="AH161" s="654"/>
      <c r="AI161" s="113"/>
      <c r="AJ161" s="635"/>
      <c r="AK161" s="636"/>
      <c r="AL161" s="636"/>
      <c r="AM161" s="637"/>
      <c r="AN161" s="638"/>
      <c r="AO161" s="622"/>
      <c r="AP161" s="623"/>
      <c r="AQ161" s="623"/>
      <c r="AR161" s="623"/>
      <c r="AS161" s="635"/>
      <c r="AT161" s="636"/>
      <c r="AU161" s="638"/>
      <c r="AV161" s="638"/>
      <c r="BE161" s="635"/>
      <c r="BF161" s="638"/>
      <c r="BG161" s="638"/>
    </row>
    <row r="162" spans="1:59" ht="30" customHeight="1" x14ac:dyDescent="0.75">
      <c r="A162" s="655" t="s">
        <v>539</v>
      </c>
      <c r="B162" s="625"/>
      <c r="C162" s="661" t="str">
        <f>C62</f>
        <v>Sectionneur pantographe monophasé 245 kV-2000A</v>
      </c>
      <c r="D162" s="626"/>
      <c r="E162" s="599" t="s">
        <v>164</v>
      </c>
      <c r="F162" s="665">
        <f>+F62</f>
        <v>6</v>
      </c>
      <c r="G162" s="628"/>
      <c r="H162" s="656"/>
      <c r="I162" s="657">
        <f t="shared" ref="I162:I171" si="79">F162*H162</f>
        <v>0</v>
      </c>
      <c r="J162" s="631"/>
      <c r="K162" s="630">
        <f t="shared" si="71"/>
        <v>0</v>
      </c>
      <c r="L162" s="613"/>
      <c r="M162" s="614">
        <f t="shared" si="55"/>
        <v>0</v>
      </c>
      <c r="N162" s="614"/>
      <c r="O162" s="630">
        <f t="shared" si="68"/>
        <v>0</v>
      </c>
      <c r="P162" s="658"/>
      <c r="Q162" s="630">
        <f t="shared" si="69"/>
        <v>0</v>
      </c>
      <c r="R162" s="659"/>
      <c r="S162" s="630">
        <f t="shared" si="76"/>
        <v>0</v>
      </c>
      <c r="T162" s="630">
        <f t="shared" si="77"/>
        <v>0</v>
      </c>
      <c r="U162" s="630">
        <f t="shared" si="78"/>
        <v>0</v>
      </c>
      <c r="V162" s="630">
        <f t="shared" si="70"/>
        <v>0</v>
      </c>
      <c r="W162" s="632"/>
      <c r="X162" s="660"/>
      <c r="Y162" s="415"/>
      <c r="Z162" s="633"/>
      <c r="AA162" s="610"/>
      <c r="AB162" s="654"/>
      <c r="AC162" s="113"/>
      <c r="AE162" s="660"/>
      <c r="AF162" s="633"/>
      <c r="AG162" s="610"/>
      <c r="AH162" s="654"/>
      <c r="AI162" s="113"/>
      <c r="AJ162" s="635"/>
      <c r="AK162" s="636"/>
      <c r="AL162" s="636"/>
      <c r="AM162" s="637"/>
      <c r="AN162" s="638"/>
      <c r="AO162" s="622"/>
      <c r="AP162" s="623"/>
      <c r="AQ162" s="623"/>
      <c r="AR162" s="623"/>
      <c r="AS162" s="635"/>
      <c r="AT162" s="636"/>
      <c r="AU162" s="638"/>
      <c r="AV162" s="638"/>
      <c r="BE162" s="635"/>
      <c r="BF162" s="638"/>
      <c r="BG162" s="638"/>
    </row>
    <row r="163" spans="1:59" ht="30" customHeight="1" x14ac:dyDescent="0.75">
      <c r="A163" s="655" t="s">
        <v>540</v>
      </c>
      <c r="B163" s="625"/>
      <c r="C163" s="661" t="s">
        <v>973</v>
      </c>
      <c r="D163" s="626"/>
      <c r="E163" s="599" t="s">
        <v>164</v>
      </c>
      <c r="F163" s="599">
        <v>1</v>
      </c>
      <c r="G163" s="628"/>
      <c r="H163" s="656"/>
      <c r="I163" s="657">
        <f t="shared" si="79"/>
        <v>0</v>
      </c>
      <c r="J163" s="631"/>
      <c r="K163" s="630">
        <f t="shared" si="71"/>
        <v>0</v>
      </c>
      <c r="L163" s="613"/>
      <c r="M163" s="614">
        <f t="shared" si="55"/>
        <v>0</v>
      </c>
      <c r="N163" s="614"/>
      <c r="O163" s="630">
        <f t="shared" si="68"/>
        <v>0</v>
      </c>
      <c r="P163" s="658"/>
      <c r="Q163" s="630">
        <f t="shared" si="69"/>
        <v>0</v>
      </c>
      <c r="R163" s="659"/>
      <c r="S163" s="630">
        <f t="shared" si="76"/>
        <v>0</v>
      </c>
      <c r="T163" s="630">
        <f t="shared" si="77"/>
        <v>0</v>
      </c>
      <c r="U163" s="630">
        <f t="shared" si="78"/>
        <v>0</v>
      </c>
      <c r="V163" s="630">
        <f t="shared" si="70"/>
        <v>0</v>
      </c>
      <c r="W163" s="632"/>
      <c r="X163" s="660"/>
      <c r="Y163" s="415"/>
      <c r="Z163" s="633"/>
      <c r="AA163" s="610"/>
      <c r="AB163" s="654"/>
      <c r="AC163" s="113"/>
      <c r="AE163" s="660"/>
      <c r="AF163" s="633"/>
      <c r="AG163" s="610"/>
      <c r="AH163" s="654"/>
      <c r="AI163" s="113"/>
      <c r="AJ163" s="635"/>
      <c r="AK163" s="636"/>
      <c r="AL163" s="636"/>
      <c r="AM163" s="637"/>
      <c r="AN163" s="638"/>
      <c r="AO163" s="622"/>
      <c r="AP163" s="623"/>
      <c r="AQ163" s="623"/>
      <c r="AR163" s="623"/>
      <c r="AS163" s="635"/>
      <c r="AT163" s="636"/>
      <c r="AU163" s="638"/>
      <c r="AV163" s="638"/>
      <c r="BE163" s="635"/>
      <c r="BF163" s="638"/>
      <c r="BG163" s="638"/>
    </row>
    <row r="164" spans="1:59" ht="30" customHeight="1" x14ac:dyDescent="0.75">
      <c r="A164" s="655" t="s">
        <v>541</v>
      </c>
      <c r="B164" s="625"/>
      <c r="C164" s="661" t="s">
        <v>1297</v>
      </c>
      <c r="D164" s="626"/>
      <c r="E164" s="599" t="s">
        <v>164</v>
      </c>
      <c r="F164" s="735">
        <v>3</v>
      </c>
      <c r="G164" s="628"/>
      <c r="H164" s="656"/>
      <c r="I164" s="657">
        <f t="shared" si="79"/>
        <v>0</v>
      </c>
      <c r="J164" s="631"/>
      <c r="K164" s="630">
        <f t="shared" si="71"/>
        <v>0</v>
      </c>
      <c r="L164" s="613"/>
      <c r="M164" s="614">
        <f t="shared" si="55"/>
        <v>0</v>
      </c>
      <c r="N164" s="614"/>
      <c r="O164" s="630">
        <f t="shared" si="68"/>
        <v>0</v>
      </c>
      <c r="P164" s="658"/>
      <c r="Q164" s="630">
        <f t="shared" si="69"/>
        <v>0</v>
      </c>
      <c r="R164" s="659"/>
      <c r="S164" s="630">
        <f t="shared" si="76"/>
        <v>0</v>
      </c>
      <c r="T164" s="630">
        <f t="shared" si="77"/>
        <v>0</v>
      </c>
      <c r="U164" s="630">
        <f t="shared" si="78"/>
        <v>0</v>
      </c>
      <c r="V164" s="630">
        <f t="shared" si="70"/>
        <v>0</v>
      </c>
      <c r="W164" s="632"/>
      <c r="X164" s="660"/>
      <c r="Y164" s="415"/>
      <c r="Z164" s="633"/>
      <c r="AA164" s="610"/>
      <c r="AB164" s="654"/>
      <c r="AC164" s="113"/>
      <c r="AE164" s="660"/>
      <c r="AF164" s="633"/>
      <c r="AG164" s="610"/>
      <c r="AH164" s="654"/>
      <c r="AI164" s="113"/>
      <c r="AJ164" s="635"/>
      <c r="AK164" s="636"/>
      <c r="AL164" s="636"/>
      <c r="AM164" s="637"/>
      <c r="AN164" s="638"/>
      <c r="AO164" s="622"/>
      <c r="AP164" s="623"/>
      <c r="AQ164" s="623"/>
      <c r="AR164" s="623"/>
      <c r="AS164" s="635"/>
      <c r="AT164" s="636"/>
      <c r="AU164" s="638"/>
      <c r="AV164" s="638"/>
      <c r="BE164" s="635"/>
      <c r="BF164" s="638"/>
      <c r="BG164" s="638"/>
    </row>
    <row r="165" spans="1:59" ht="30" customHeight="1" x14ac:dyDescent="0.75">
      <c r="A165" s="655" t="s">
        <v>542</v>
      </c>
      <c r="B165" s="625"/>
      <c r="C165" s="661" t="s">
        <v>180</v>
      </c>
      <c r="D165" s="626"/>
      <c r="E165" s="599" t="s">
        <v>886</v>
      </c>
      <c r="F165" s="599">
        <v>3</v>
      </c>
      <c r="G165" s="628"/>
      <c r="H165" s="656"/>
      <c r="I165" s="657">
        <f t="shared" si="79"/>
        <v>0</v>
      </c>
      <c r="J165" s="631"/>
      <c r="K165" s="630">
        <f t="shared" si="71"/>
        <v>0</v>
      </c>
      <c r="L165" s="613"/>
      <c r="M165" s="614">
        <f t="shared" si="55"/>
        <v>0</v>
      </c>
      <c r="N165" s="614"/>
      <c r="O165" s="630">
        <f t="shared" si="68"/>
        <v>0</v>
      </c>
      <c r="P165" s="658"/>
      <c r="Q165" s="630">
        <f t="shared" si="69"/>
        <v>0</v>
      </c>
      <c r="R165" s="659"/>
      <c r="S165" s="630">
        <f t="shared" si="76"/>
        <v>0</v>
      </c>
      <c r="T165" s="630">
        <f t="shared" si="77"/>
        <v>0</v>
      </c>
      <c r="U165" s="630">
        <f t="shared" si="78"/>
        <v>0</v>
      </c>
      <c r="V165" s="630">
        <f t="shared" si="70"/>
        <v>0</v>
      </c>
      <c r="W165" s="632"/>
      <c r="X165" s="660"/>
      <c r="Y165" s="415"/>
      <c r="Z165" s="633"/>
      <c r="AA165" s="610"/>
      <c r="AB165" s="654"/>
      <c r="AC165" s="113"/>
      <c r="AE165" s="660"/>
      <c r="AF165" s="633"/>
      <c r="AG165" s="610"/>
      <c r="AH165" s="654"/>
      <c r="AI165" s="113"/>
      <c r="AJ165" s="635"/>
      <c r="AK165" s="636"/>
      <c r="AL165" s="636"/>
      <c r="AM165" s="637"/>
      <c r="AN165" s="638"/>
      <c r="AO165" s="622"/>
      <c r="AP165" s="623"/>
      <c r="AQ165" s="623"/>
      <c r="AR165" s="623"/>
      <c r="AS165" s="635"/>
      <c r="AT165" s="636"/>
      <c r="AU165" s="638"/>
      <c r="AV165" s="638"/>
      <c r="BE165" s="635"/>
      <c r="BF165" s="638"/>
      <c r="BG165" s="638"/>
    </row>
    <row r="166" spans="1:59" ht="30" customHeight="1" x14ac:dyDescent="0.75">
      <c r="A166" s="655" t="s">
        <v>543</v>
      </c>
      <c r="B166" s="625"/>
      <c r="C166" s="661" t="s">
        <v>1043</v>
      </c>
      <c r="D166" s="626"/>
      <c r="E166" s="599" t="s">
        <v>886</v>
      </c>
      <c r="F166" s="599">
        <v>1</v>
      </c>
      <c r="G166" s="628"/>
      <c r="H166" s="656"/>
      <c r="I166" s="657">
        <f t="shared" si="79"/>
        <v>0</v>
      </c>
      <c r="J166" s="631"/>
      <c r="K166" s="630">
        <f t="shared" si="71"/>
        <v>0</v>
      </c>
      <c r="L166" s="613"/>
      <c r="M166" s="614">
        <f t="shared" si="55"/>
        <v>0</v>
      </c>
      <c r="N166" s="614"/>
      <c r="O166" s="630">
        <f t="shared" si="68"/>
        <v>0</v>
      </c>
      <c r="P166" s="658"/>
      <c r="Q166" s="630">
        <f t="shared" si="69"/>
        <v>0</v>
      </c>
      <c r="R166" s="659"/>
      <c r="S166" s="630">
        <f t="shared" si="76"/>
        <v>0</v>
      </c>
      <c r="T166" s="630">
        <f t="shared" si="77"/>
        <v>0</v>
      </c>
      <c r="U166" s="630">
        <f t="shared" si="78"/>
        <v>0</v>
      </c>
      <c r="V166" s="630">
        <f t="shared" si="70"/>
        <v>0</v>
      </c>
      <c r="W166" s="632"/>
      <c r="X166" s="660"/>
      <c r="Y166" s="415"/>
      <c r="Z166" s="633"/>
      <c r="AA166" s="610"/>
      <c r="AB166" s="654"/>
      <c r="AC166" s="113"/>
      <c r="AE166" s="660"/>
      <c r="AF166" s="633"/>
      <c r="AG166" s="610"/>
      <c r="AH166" s="654"/>
      <c r="AI166" s="113"/>
      <c r="AJ166" s="635"/>
      <c r="AK166" s="636"/>
      <c r="AL166" s="636"/>
      <c r="AM166" s="637"/>
      <c r="AN166" s="638"/>
      <c r="AO166" s="622"/>
      <c r="AP166" s="623"/>
      <c r="AQ166" s="623"/>
      <c r="AR166" s="623"/>
      <c r="AS166" s="635"/>
      <c r="AT166" s="636"/>
      <c r="AU166" s="638"/>
      <c r="AV166" s="638"/>
      <c r="BE166" s="635"/>
      <c r="BF166" s="638"/>
      <c r="BG166" s="638"/>
    </row>
    <row r="167" spans="1:59" ht="30" customHeight="1" x14ac:dyDescent="0.75">
      <c r="A167" s="655" t="s">
        <v>544</v>
      </c>
      <c r="B167" s="625"/>
      <c r="C167" s="661" t="s">
        <v>974</v>
      </c>
      <c r="D167" s="626"/>
      <c r="E167" s="599" t="s">
        <v>886</v>
      </c>
      <c r="F167" s="599">
        <v>1</v>
      </c>
      <c r="G167" s="628"/>
      <c r="H167" s="656"/>
      <c r="I167" s="657">
        <f t="shared" si="79"/>
        <v>0</v>
      </c>
      <c r="J167" s="631"/>
      <c r="K167" s="630">
        <f t="shared" si="71"/>
        <v>0</v>
      </c>
      <c r="L167" s="613"/>
      <c r="M167" s="614">
        <f t="shared" si="55"/>
        <v>0</v>
      </c>
      <c r="N167" s="614"/>
      <c r="O167" s="630">
        <f t="shared" si="68"/>
        <v>0</v>
      </c>
      <c r="P167" s="658"/>
      <c r="Q167" s="630">
        <f t="shared" si="69"/>
        <v>0</v>
      </c>
      <c r="R167" s="659"/>
      <c r="S167" s="630">
        <f t="shared" si="76"/>
        <v>0</v>
      </c>
      <c r="T167" s="630">
        <f t="shared" si="77"/>
        <v>0</v>
      </c>
      <c r="U167" s="630">
        <f t="shared" si="78"/>
        <v>0</v>
      </c>
      <c r="V167" s="630">
        <f t="shared" si="70"/>
        <v>0</v>
      </c>
      <c r="W167" s="632"/>
      <c r="X167" s="660"/>
      <c r="Y167" s="415"/>
      <c r="Z167" s="633"/>
      <c r="AA167" s="610"/>
      <c r="AB167" s="654"/>
      <c r="AC167" s="113"/>
      <c r="AE167" s="660"/>
      <c r="AF167" s="633"/>
      <c r="AG167" s="610"/>
      <c r="AH167" s="654"/>
      <c r="AI167" s="113"/>
      <c r="AJ167" s="635"/>
      <c r="AK167" s="636"/>
      <c r="AL167" s="636"/>
      <c r="AM167" s="637"/>
      <c r="AN167" s="638"/>
      <c r="AO167" s="622"/>
      <c r="AP167" s="623"/>
      <c r="AQ167" s="623"/>
      <c r="AR167" s="623"/>
      <c r="AS167" s="635"/>
      <c r="AT167" s="636"/>
      <c r="AU167" s="638"/>
      <c r="AV167" s="638"/>
      <c r="BE167" s="635"/>
      <c r="BF167" s="638"/>
      <c r="BG167" s="638"/>
    </row>
    <row r="168" spans="1:59" ht="30" customHeight="1" x14ac:dyDescent="0.75">
      <c r="A168" s="655" t="s">
        <v>545</v>
      </c>
      <c r="B168" s="625"/>
      <c r="C168" s="661" t="s">
        <v>191</v>
      </c>
      <c r="D168" s="626"/>
      <c r="E168" s="599" t="s">
        <v>886</v>
      </c>
      <c r="F168" s="599">
        <v>1</v>
      </c>
      <c r="G168" s="628"/>
      <c r="H168" s="656"/>
      <c r="I168" s="657">
        <f t="shared" si="79"/>
        <v>0</v>
      </c>
      <c r="J168" s="631"/>
      <c r="K168" s="630">
        <f t="shared" si="71"/>
        <v>0</v>
      </c>
      <c r="L168" s="613"/>
      <c r="M168" s="614">
        <f t="shared" ref="M168:M231" si="80">F168*L168</f>
        <v>0</v>
      </c>
      <c r="N168" s="614"/>
      <c r="O168" s="630">
        <f t="shared" si="68"/>
        <v>0</v>
      </c>
      <c r="P168" s="658"/>
      <c r="Q168" s="630">
        <f t="shared" si="69"/>
        <v>0</v>
      </c>
      <c r="R168" s="659"/>
      <c r="S168" s="630">
        <f t="shared" si="76"/>
        <v>0</v>
      </c>
      <c r="T168" s="630">
        <f t="shared" si="77"/>
        <v>0</v>
      </c>
      <c r="U168" s="630">
        <f t="shared" si="78"/>
        <v>0</v>
      </c>
      <c r="V168" s="630">
        <f t="shared" si="70"/>
        <v>0</v>
      </c>
      <c r="W168" s="632"/>
      <c r="X168" s="660"/>
      <c r="Y168" s="415"/>
      <c r="Z168" s="633"/>
      <c r="AA168" s="610"/>
      <c r="AB168" s="654"/>
      <c r="AC168" s="113"/>
      <c r="AE168" s="660"/>
      <c r="AF168" s="633"/>
      <c r="AG168" s="610"/>
      <c r="AH168" s="654"/>
      <c r="AI168" s="113"/>
      <c r="AJ168" s="635"/>
      <c r="AK168" s="636"/>
      <c r="AL168" s="636"/>
      <c r="AM168" s="637"/>
      <c r="AN168" s="638"/>
      <c r="AO168" s="622"/>
      <c r="AP168" s="623"/>
      <c r="AQ168" s="623"/>
      <c r="AR168" s="623"/>
      <c r="AS168" s="635"/>
      <c r="AT168" s="636"/>
      <c r="AU168" s="638"/>
      <c r="AV168" s="638"/>
      <c r="BE168" s="635"/>
      <c r="BF168" s="638"/>
      <c r="BG168" s="638"/>
    </row>
    <row r="169" spans="1:59" ht="30" customHeight="1" x14ac:dyDescent="0.75">
      <c r="A169" s="655" t="s">
        <v>546</v>
      </c>
      <c r="B169" s="625"/>
      <c r="C169" s="661" t="s">
        <v>194</v>
      </c>
      <c r="D169" s="626"/>
      <c r="E169" s="599" t="s">
        <v>886</v>
      </c>
      <c r="F169" s="599">
        <v>1</v>
      </c>
      <c r="G169" s="628"/>
      <c r="H169" s="656"/>
      <c r="I169" s="657">
        <f t="shared" si="79"/>
        <v>0</v>
      </c>
      <c r="J169" s="631"/>
      <c r="K169" s="630">
        <f t="shared" si="71"/>
        <v>0</v>
      </c>
      <c r="L169" s="613"/>
      <c r="M169" s="614">
        <f t="shared" si="80"/>
        <v>0</v>
      </c>
      <c r="N169" s="614"/>
      <c r="O169" s="630">
        <f t="shared" si="68"/>
        <v>0</v>
      </c>
      <c r="P169" s="658"/>
      <c r="Q169" s="630">
        <f t="shared" si="69"/>
        <v>0</v>
      </c>
      <c r="R169" s="659"/>
      <c r="S169" s="630">
        <f t="shared" si="76"/>
        <v>0</v>
      </c>
      <c r="T169" s="630">
        <f t="shared" si="77"/>
        <v>0</v>
      </c>
      <c r="U169" s="630">
        <f t="shared" si="78"/>
        <v>0</v>
      </c>
      <c r="V169" s="630">
        <f t="shared" si="70"/>
        <v>0</v>
      </c>
      <c r="W169" s="632"/>
      <c r="X169" s="660"/>
      <c r="Y169" s="415"/>
      <c r="Z169" s="633"/>
      <c r="AA169" s="610"/>
      <c r="AB169" s="654"/>
      <c r="AC169" s="113"/>
      <c r="AE169" s="660"/>
      <c r="AF169" s="633"/>
      <c r="AG169" s="610"/>
      <c r="AH169" s="654"/>
      <c r="AI169" s="113"/>
      <c r="AJ169" s="635"/>
      <c r="AK169" s="636"/>
      <c r="AL169" s="636"/>
      <c r="AM169" s="637"/>
      <c r="AN169" s="638"/>
      <c r="AO169" s="622"/>
      <c r="AP169" s="623"/>
      <c r="AQ169" s="623"/>
      <c r="AR169" s="623"/>
      <c r="AS169" s="635"/>
      <c r="AT169" s="636"/>
      <c r="AU169" s="638"/>
      <c r="AV169" s="638"/>
      <c r="BE169" s="635"/>
      <c r="BF169" s="638"/>
      <c r="BG169" s="638"/>
    </row>
    <row r="170" spans="1:59" ht="30" customHeight="1" x14ac:dyDescent="0.75">
      <c r="A170" s="655" t="s">
        <v>547</v>
      </c>
      <c r="B170" s="625"/>
      <c r="C170" s="661" t="s">
        <v>613</v>
      </c>
      <c r="D170" s="610"/>
      <c r="E170" s="654" t="s">
        <v>886</v>
      </c>
      <c r="F170" s="112">
        <v>1</v>
      </c>
      <c r="G170" s="628"/>
      <c r="H170" s="656"/>
      <c r="I170" s="657">
        <f t="shared" si="79"/>
        <v>0</v>
      </c>
      <c r="J170" s="631"/>
      <c r="K170" s="630">
        <f t="shared" si="71"/>
        <v>0</v>
      </c>
      <c r="L170" s="613"/>
      <c r="M170" s="614">
        <f t="shared" si="80"/>
        <v>0</v>
      </c>
      <c r="N170" s="614"/>
      <c r="O170" s="630">
        <f t="shared" si="68"/>
        <v>0</v>
      </c>
      <c r="P170" s="658"/>
      <c r="Q170" s="630">
        <f t="shared" si="69"/>
        <v>0</v>
      </c>
      <c r="R170" s="656"/>
      <c r="S170" s="630">
        <f t="shared" si="76"/>
        <v>0</v>
      </c>
      <c r="T170" s="630">
        <f t="shared" si="77"/>
        <v>0</v>
      </c>
      <c r="U170" s="630">
        <f t="shared" si="78"/>
        <v>0</v>
      </c>
      <c r="V170" s="630">
        <f t="shared" si="70"/>
        <v>0</v>
      </c>
      <c r="W170" s="632"/>
      <c r="X170" s="660"/>
      <c r="Y170" s="415"/>
      <c r="Z170" s="633"/>
      <c r="AA170" s="610"/>
      <c r="AB170" s="654"/>
      <c r="AC170" s="113"/>
      <c r="AE170" s="660"/>
      <c r="AF170" s="633"/>
      <c r="AG170" s="610"/>
      <c r="AH170" s="654"/>
      <c r="AI170" s="113"/>
      <c r="AJ170" s="635"/>
      <c r="AK170" s="636"/>
      <c r="AL170" s="636"/>
      <c r="AM170" s="637"/>
      <c r="AN170" s="638"/>
      <c r="AO170" s="622"/>
      <c r="AP170" s="623"/>
      <c r="AQ170" s="623"/>
      <c r="AR170" s="623"/>
      <c r="AS170" s="635"/>
      <c r="AT170" s="636"/>
      <c r="AU170" s="638"/>
      <c r="AV170" s="638"/>
      <c r="BE170" s="635"/>
      <c r="BF170" s="638"/>
      <c r="BG170" s="638"/>
    </row>
    <row r="171" spans="1:59" ht="30" customHeight="1" x14ac:dyDescent="0.75">
      <c r="A171" s="655" t="s">
        <v>592</v>
      </c>
      <c r="B171" s="625"/>
      <c r="C171" s="661" t="s">
        <v>975</v>
      </c>
      <c r="D171" s="610"/>
      <c r="E171" s="654" t="s">
        <v>886</v>
      </c>
      <c r="F171" s="112">
        <v>1</v>
      </c>
      <c r="G171" s="628"/>
      <c r="H171" s="656"/>
      <c r="I171" s="657">
        <f t="shared" si="79"/>
        <v>0</v>
      </c>
      <c r="J171" s="631"/>
      <c r="K171" s="630">
        <f t="shared" si="71"/>
        <v>0</v>
      </c>
      <c r="L171" s="613"/>
      <c r="M171" s="614">
        <f t="shared" si="80"/>
        <v>0</v>
      </c>
      <c r="N171" s="614"/>
      <c r="O171" s="630">
        <f t="shared" si="68"/>
        <v>0</v>
      </c>
      <c r="P171" s="658"/>
      <c r="Q171" s="630">
        <f t="shared" si="69"/>
        <v>0</v>
      </c>
      <c r="R171" s="656"/>
      <c r="S171" s="630">
        <f t="shared" si="76"/>
        <v>0</v>
      </c>
      <c r="T171" s="630">
        <f t="shared" si="77"/>
        <v>0</v>
      </c>
      <c r="U171" s="630">
        <f t="shared" si="78"/>
        <v>0</v>
      </c>
      <c r="V171" s="630">
        <f t="shared" si="70"/>
        <v>0</v>
      </c>
      <c r="W171" s="632"/>
      <c r="X171" s="660"/>
      <c r="Y171" s="415"/>
      <c r="Z171" s="633"/>
      <c r="AA171" s="610"/>
      <c r="AB171" s="654"/>
      <c r="AC171" s="113"/>
      <c r="AE171" s="660"/>
      <c r="AF171" s="633"/>
      <c r="AG171" s="610"/>
      <c r="AH171" s="654"/>
      <c r="AI171" s="113"/>
      <c r="AJ171" s="635"/>
      <c r="AK171" s="636"/>
      <c r="AL171" s="636"/>
      <c r="AM171" s="637"/>
      <c r="AN171" s="638"/>
      <c r="AO171" s="622"/>
      <c r="AP171" s="623"/>
      <c r="AQ171" s="623"/>
      <c r="AR171" s="623"/>
      <c r="AS171" s="635"/>
      <c r="AT171" s="636"/>
      <c r="AU171" s="638"/>
      <c r="AV171" s="638"/>
      <c r="BE171" s="635"/>
      <c r="BF171" s="638"/>
      <c r="BG171" s="638"/>
    </row>
    <row r="172" spans="1:59" ht="30" customHeight="1" x14ac:dyDescent="0.75">
      <c r="A172" s="655" t="s">
        <v>548</v>
      </c>
      <c r="B172" s="625"/>
      <c r="C172" s="609" t="s">
        <v>267</v>
      </c>
      <c r="D172" s="610"/>
      <c r="E172" s="654"/>
      <c r="F172" s="112"/>
      <c r="G172" s="613"/>
      <c r="H172" s="614"/>
      <c r="I172" s="616"/>
      <c r="J172" s="613"/>
      <c r="K172" s="616"/>
      <c r="L172" s="613"/>
      <c r="M172" s="614"/>
      <c r="N172" s="614"/>
      <c r="O172" s="630"/>
      <c r="P172" s="613"/>
      <c r="Q172" s="630"/>
      <c r="R172" s="614"/>
      <c r="S172" s="630"/>
      <c r="T172" s="630"/>
      <c r="U172" s="630"/>
      <c r="V172" s="630"/>
      <c r="W172" s="632"/>
      <c r="X172" s="660"/>
      <c r="Y172" s="415"/>
      <c r="Z172" s="645"/>
      <c r="AA172" s="610"/>
      <c r="AB172" s="654"/>
      <c r="AC172" s="113"/>
      <c r="AE172" s="660"/>
      <c r="AF172" s="645"/>
      <c r="AG172" s="610"/>
      <c r="AH172" s="654"/>
      <c r="AI172" s="113"/>
      <c r="AJ172" s="620"/>
      <c r="AK172" s="636"/>
      <c r="AL172" s="636"/>
      <c r="AM172" s="622"/>
      <c r="AN172" s="623"/>
      <c r="AO172" s="622"/>
      <c r="AP172" s="623"/>
      <c r="AQ172" s="623"/>
      <c r="AR172" s="623"/>
      <c r="AS172" s="620"/>
      <c r="AT172" s="621"/>
      <c r="AU172" s="623"/>
      <c r="AV172" s="623"/>
      <c r="BE172" s="635"/>
      <c r="BF172" s="638"/>
      <c r="BG172" s="638"/>
    </row>
    <row r="173" spans="1:59" ht="30" customHeight="1" x14ac:dyDescent="0.75">
      <c r="A173" s="655" t="s">
        <v>549</v>
      </c>
      <c r="B173" s="625"/>
      <c r="C173" s="626" t="s">
        <v>1031</v>
      </c>
      <c r="D173" s="610"/>
      <c r="E173" s="654" t="s">
        <v>164</v>
      </c>
      <c r="F173" s="112">
        <v>1</v>
      </c>
      <c r="G173" s="628"/>
      <c r="H173" s="656"/>
      <c r="I173" s="657">
        <f>F173*H173</f>
        <v>0</v>
      </c>
      <c r="J173" s="663"/>
      <c r="K173" s="630">
        <f t="shared" si="71"/>
        <v>0</v>
      </c>
      <c r="L173" s="613"/>
      <c r="M173" s="614">
        <f t="shared" si="80"/>
        <v>0</v>
      </c>
      <c r="N173" s="614"/>
      <c r="O173" s="630">
        <f t="shared" si="68"/>
        <v>0</v>
      </c>
      <c r="P173" s="658"/>
      <c r="Q173" s="630">
        <f t="shared" si="69"/>
        <v>0</v>
      </c>
      <c r="R173" s="659"/>
      <c r="S173" s="630">
        <f t="shared" ref="S173:S180" si="81">F173*R173</f>
        <v>0</v>
      </c>
      <c r="T173" s="630">
        <f t="shared" ref="T173:T180" si="82">I173+Q173+M173</f>
        <v>0</v>
      </c>
      <c r="U173" s="630">
        <f t="shared" ref="U173:U180" si="83">+K173+O173+S173</f>
        <v>0</v>
      </c>
      <c r="V173" s="630">
        <f t="shared" si="70"/>
        <v>0</v>
      </c>
      <c r="W173" s="632"/>
      <c r="X173" s="660"/>
      <c r="Y173" s="415"/>
      <c r="Z173" s="633"/>
      <c r="AA173" s="610"/>
      <c r="AB173" s="654"/>
      <c r="AC173" s="113"/>
      <c r="AE173" s="660"/>
      <c r="AF173" s="633"/>
      <c r="AG173" s="610"/>
      <c r="AH173" s="654"/>
      <c r="AI173" s="113"/>
      <c r="AJ173" s="635"/>
      <c r="AK173" s="636"/>
      <c r="AL173" s="636"/>
      <c r="AM173" s="637"/>
      <c r="AN173" s="638"/>
      <c r="AO173" s="622"/>
      <c r="AP173" s="623"/>
      <c r="AQ173" s="623"/>
      <c r="AR173" s="623"/>
      <c r="AS173" s="635"/>
      <c r="AT173" s="636"/>
      <c r="AU173" s="638"/>
      <c r="AV173" s="638"/>
      <c r="BE173" s="635"/>
      <c r="BF173" s="638"/>
      <c r="BG173" s="638"/>
    </row>
    <row r="174" spans="1:59" ht="30" customHeight="1" x14ac:dyDescent="0.75">
      <c r="A174" s="655" t="s">
        <v>550</v>
      </c>
      <c r="B174" s="625"/>
      <c r="C174" s="626" t="s">
        <v>1032</v>
      </c>
      <c r="D174" s="610"/>
      <c r="E174" s="654" t="s">
        <v>164</v>
      </c>
      <c r="F174" s="112">
        <v>6</v>
      </c>
      <c r="G174" s="628"/>
      <c r="H174" s="656"/>
      <c r="I174" s="657">
        <f t="shared" ref="I174:I180" si="84">F174*H174</f>
        <v>0</v>
      </c>
      <c r="J174" s="663"/>
      <c r="K174" s="630">
        <f t="shared" si="71"/>
        <v>0</v>
      </c>
      <c r="L174" s="613"/>
      <c r="M174" s="614">
        <f t="shared" si="80"/>
        <v>0</v>
      </c>
      <c r="N174" s="614"/>
      <c r="O174" s="630">
        <f t="shared" si="68"/>
        <v>0</v>
      </c>
      <c r="P174" s="658"/>
      <c r="Q174" s="630">
        <f t="shared" si="69"/>
        <v>0</v>
      </c>
      <c r="R174" s="659"/>
      <c r="S174" s="630">
        <f t="shared" si="81"/>
        <v>0</v>
      </c>
      <c r="T174" s="630">
        <f t="shared" si="82"/>
        <v>0</v>
      </c>
      <c r="U174" s="630">
        <f t="shared" si="83"/>
        <v>0</v>
      </c>
      <c r="V174" s="630">
        <f t="shared" si="70"/>
        <v>0</v>
      </c>
      <c r="W174" s="632"/>
      <c r="X174" s="660"/>
      <c r="Y174" s="415"/>
      <c r="Z174" s="633"/>
      <c r="AA174" s="610"/>
      <c r="AB174" s="654"/>
      <c r="AC174" s="113"/>
      <c r="AE174" s="660"/>
      <c r="AF174" s="633"/>
      <c r="AG174" s="610"/>
      <c r="AH174" s="654"/>
      <c r="AI174" s="113"/>
      <c r="AJ174" s="635"/>
      <c r="AK174" s="636"/>
      <c r="AL174" s="636"/>
      <c r="AM174" s="637"/>
      <c r="AN174" s="638"/>
      <c r="AO174" s="622"/>
      <c r="AP174" s="623"/>
      <c r="AQ174" s="623"/>
      <c r="AR174" s="623"/>
      <c r="AS174" s="635"/>
      <c r="AT174" s="636"/>
      <c r="AU174" s="638"/>
      <c r="AV174" s="638"/>
      <c r="BE174" s="635"/>
      <c r="BF174" s="638"/>
      <c r="BG174" s="638"/>
    </row>
    <row r="175" spans="1:59" ht="30" customHeight="1" x14ac:dyDescent="0.75">
      <c r="A175" s="655" t="s">
        <v>551</v>
      </c>
      <c r="B175" s="625"/>
      <c r="C175" s="626" t="s">
        <v>1313</v>
      </c>
      <c r="D175" s="610"/>
      <c r="E175" s="654" t="s">
        <v>164</v>
      </c>
      <c r="F175" s="112">
        <v>3</v>
      </c>
      <c r="G175" s="628"/>
      <c r="H175" s="656"/>
      <c r="I175" s="657">
        <f t="shared" si="84"/>
        <v>0</v>
      </c>
      <c r="J175" s="663"/>
      <c r="K175" s="630">
        <f t="shared" si="71"/>
        <v>0</v>
      </c>
      <c r="L175" s="613"/>
      <c r="M175" s="614">
        <f t="shared" si="80"/>
        <v>0</v>
      </c>
      <c r="N175" s="614"/>
      <c r="O175" s="630">
        <f t="shared" si="68"/>
        <v>0</v>
      </c>
      <c r="P175" s="658"/>
      <c r="Q175" s="630">
        <f t="shared" si="69"/>
        <v>0</v>
      </c>
      <c r="R175" s="659"/>
      <c r="S175" s="630">
        <f t="shared" si="81"/>
        <v>0</v>
      </c>
      <c r="T175" s="630">
        <f t="shared" si="82"/>
        <v>0</v>
      </c>
      <c r="U175" s="630">
        <f t="shared" si="83"/>
        <v>0</v>
      </c>
      <c r="V175" s="630">
        <f t="shared" si="70"/>
        <v>0</v>
      </c>
      <c r="W175" s="632"/>
      <c r="X175" s="660"/>
      <c r="Y175" s="415"/>
      <c r="Z175" s="633"/>
      <c r="AA175" s="610"/>
      <c r="AB175" s="654"/>
      <c r="AC175" s="113"/>
      <c r="AE175" s="660"/>
      <c r="AF175" s="633"/>
      <c r="AG175" s="610"/>
      <c r="AH175" s="654"/>
      <c r="AI175" s="113"/>
      <c r="AJ175" s="635"/>
      <c r="AK175" s="636"/>
      <c r="AL175" s="636"/>
      <c r="AM175" s="637"/>
      <c r="AN175" s="638"/>
      <c r="AO175" s="622"/>
      <c r="AP175" s="623"/>
      <c r="AQ175" s="623"/>
      <c r="AR175" s="623"/>
      <c r="AS175" s="635"/>
      <c r="AT175" s="636"/>
      <c r="AU175" s="638"/>
      <c r="AV175" s="638"/>
      <c r="BE175" s="635"/>
      <c r="BF175" s="638"/>
      <c r="BG175" s="638"/>
    </row>
    <row r="176" spans="1:59" ht="30" customHeight="1" x14ac:dyDescent="0.75">
      <c r="A176" s="655" t="s">
        <v>552</v>
      </c>
      <c r="B176" s="625"/>
      <c r="C176" s="626" t="s">
        <v>1043</v>
      </c>
      <c r="D176" s="610"/>
      <c r="E176" s="654" t="s">
        <v>886</v>
      </c>
      <c r="F176" s="112">
        <v>1</v>
      </c>
      <c r="G176" s="628"/>
      <c r="H176" s="656"/>
      <c r="I176" s="657">
        <f t="shared" si="84"/>
        <v>0</v>
      </c>
      <c r="J176" s="663"/>
      <c r="K176" s="630">
        <f t="shared" si="71"/>
        <v>0</v>
      </c>
      <c r="L176" s="613"/>
      <c r="M176" s="614">
        <f t="shared" si="80"/>
        <v>0</v>
      </c>
      <c r="N176" s="614"/>
      <c r="O176" s="630">
        <f t="shared" si="68"/>
        <v>0</v>
      </c>
      <c r="P176" s="658"/>
      <c r="Q176" s="630">
        <f t="shared" si="69"/>
        <v>0</v>
      </c>
      <c r="R176" s="659"/>
      <c r="S176" s="630">
        <f t="shared" si="81"/>
        <v>0</v>
      </c>
      <c r="T176" s="630">
        <f t="shared" si="82"/>
        <v>0</v>
      </c>
      <c r="U176" s="630">
        <f t="shared" si="83"/>
        <v>0</v>
      </c>
      <c r="V176" s="630">
        <f t="shared" si="70"/>
        <v>0</v>
      </c>
      <c r="W176" s="632"/>
      <c r="X176" s="660"/>
      <c r="Y176" s="415"/>
      <c r="Z176" s="633"/>
      <c r="AA176" s="610"/>
      <c r="AB176" s="654"/>
      <c r="AC176" s="113"/>
      <c r="AE176" s="660"/>
      <c r="AF176" s="633"/>
      <c r="AG176" s="610"/>
      <c r="AH176" s="654"/>
      <c r="AI176" s="113"/>
      <c r="AJ176" s="635"/>
      <c r="AK176" s="636"/>
      <c r="AL176" s="636"/>
      <c r="AM176" s="637"/>
      <c r="AN176" s="638"/>
      <c r="AO176" s="622"/>
      <c r="AP176" s="623"/>
      <c r="AQ176" s="623"/>
      <c r="AR176" s="623"/>
      <c r="AS176" s="635"/>
      <c r="AT176" s="636"/>
      <c r="AU176" s="638"/>
      <c r="AV176" s="638"/>
      <c r="BE176" s="635"/>
      <c r="BF176" s="638"/>
      <c r="BG176" s="638"/>
    </row>
    <row r="177" spans="1:59" ht="30" customHeight="1" x14ac:dyDescent="0.75">
      <c r="A177" s="655" t="s">
        <v>553</v>
      </c>
      <c r="B177" s="625"/>
      <c r="C177" s="626" t="s">
        <v>188</v>
      </c>
      <c r="D177" s="610"/>
      <c r="E177" s="654" t="s">
        <v>886</v>
      </c>
      <c r="F177" s="112">
        <v>1</v>
      </c>
      <c r="G177" s="628"/>
      <c r="H177" s="656"/>
      <c r="I177" s="657">
        <f t="shared" si="84"/>
        <v>0</v>
      </c>
      <c r="J177" s="663"/>
      <c r="K177" s="630">
        <f t="shared" si="71"/>
        <v>0</v>
      </c>
      <c r="L177" s="613"/>
      <c r="M177" s="614">
        <f t="shared" si="80"/>
        <v>0</v>
      </c>
      <c r="N177" s="614"/>
      <c r="O177" s="630">
        <f t="shared" si="68"/>
        <v>0</v>
      </c>
      <c r="P177" s="658"/>
      <c r="Q177" s="630">
        <f t="shared" si="69"/>
        <v>0</v>
      </c>
      <c r="R177" s="659"/>
      <c r="S177" s="630">
        <f t="shared" si="81"/>
        <v>0</v>
      </c>
      <c r="T177" s="630">
        <f t="shared" si="82"/>
        <v>0</v>
      </c>
      <c r="U177" s="630">
        <f t="shared" si="83"/>
        <v>0</v>
      </c>
      <c r="V177" s="630">
        <f t="shared" si="70"/>
        <v>0</v>
      </c>
      <c r="W177" s="632"/>
      <c r="X177" s="660"/>
      <c r="Y177" s="415"/>
      <c r="Z177" s="633"/>
      <c r="AA177" s="610"/>
      <c r="AB177" s="654"/>
      <c r="AC177" s="113"/>
      <c r="AE177" s="660"/>
      <c r="AF177" s="633"/>
      <c r="AG177" s="610"/>
      <c r="AH177" s="654"/>
      <c r="AI177" s="113"/>
      <c r="AJ177" s="635"/>
      <c r="AK177" s="636"/>
      <c r="AL177" s="636"/>
      <c r="AM177" s="637"/>
      <c r="AN177" s="638"/>
      <c r="AO177" s="622"/>
      <c r="AP177" s="623"/>
      <c r="AQ177" s="623"/>
      <c r="AR177" s="623"/>
      <c r="AS177" s="635"/>
      <c r="AT177" s="636"/>
      <c r="AU177" s="638"/>
      <c r="AV177" s="638"/>
      <c r="BE177" s="635"/>
      <c r="BF177" s="638"/>
      <c r="BG177" s="638"/>
    </row>
    <row r="178" spans="1:59" ht="30" customHeight="1" x14ac:dyDescent="0.75">
      <c r="A178" s="655" t="s">
        <v>554</v>
      </c>
      <c r="B178" s="625"/>
      <c r="C178" s="626" t="s">
        <v>191</v>
      </c>
      <c r="D178" s="610"/>
      <c r="E178" s="654" t="s">
        <v>886</v>
      </c>
      <c r="F178" s="112">
        <v>1</v>
      </c>
      <c r="G178" s="628"/>
      <c r="H178" s="656"/>
      <c r="I178" s="657">
        <f t="shared" si="84"/>
        <v>0</v>
      </c>
      <c r="J178" s="663"/>
      <c r="K178" s="630">
        <f t="shared" si="71"/>
        <v>0</v>
      </c>
      <c r="L178" s="613"/>
      <c r="M178" s="614">
        <f t="shared" si="80"/>
        <v>0</v>
      </c>
      <c r="N178" s="614"/>
      <c r="O178" s="630">
        <f t="shared" si="68"/>
        <v>0</v>
      </c>
      <c r="P178" s="658"/>
      <c r="Q178" s="630">
        <f t="shared" si="69"/>
        <v>0</v>
      </c>
      <c r="R178" s="659"/>
      <c r="S178" s="630">
        <f t="shared" si="81"/>
        <v>0</v>
      </c>
      <c r="T178" s="630">
        <f t="shared" si="82"/>
        <v>0</v>
      </c>
      <c r="U178" s="630">
        <f t="shared" si="83"/>
        <v>0</v>
      </c>
      <c r="V178" s="630">
        <f t="shared" si="70"/>
        <v>0</v>
      </c>
      <c r="W178" s="632"/>
      <c r="X178" s="660"/>
      <c r="Y178" s="415"/>
      <c r="Z178" s="633"/>
      <c r="AA178" s="610"/>
      <c r="AB178" s="654"/>
      <c r="AC178" s="113"/>
      <c r="AE178" s="660"/>
      <c r="AF178" s="633"/>
      <c r="AG178" s="610"/>
      <c r="AH178" s="654"/>
      <c r="AI178" s="113"/>
      <c r="AJ178" s="635"/>
      <c r="AK178" s="636"/>
      <c r="AL178" s="636"/>
      <c r="AM178" s="637"/>
      <c r="AN178" s="638"/>
      <c r="AO178" s="622"/>
      <c r="AP178" s="623"/>
      <c r="AQ178" s="623"/>
      <c r="AR178" s="623"/>
      <c r="AS178" s="635"/>
      <c r="AT178" s="636"/>
      <c r="AU178" s="638"/>
      <c r="AV178" s="638"/>
      <c r="BE178" s="635"/>
      <c r="BF178" s="638"/>
      <c r="BG178" s="638"/>
    </row>
    <row r="179" spans="1:59" ht="30" customHeight="1" x14ac:dyDescent="0.75">
      <c r="A179" s="655" t="s">
        <v>555</v>
      </c>
      <c r="B179" s="625"/>
      <c r="C179" s="626" t="s">
        <v>194</v>
      </c>
      <c r="D179" s="610"/>
      <c r="E179" s="654" t="s">
        <v>886</v>
      </c>
      <c r="F179" s="112">
        <v>1</v>
      </c>
      <c r="G179" s="628"/>
      <c r="H179" s="656"/>
      <c r="I179" s="657">
        <f t="shared" si="84"/>
        <v>0</v>
      </c>
      <c r="J179" s="663"/>
      <c r="K179" s="630">
        <f t="shared" si="71"/>
        <v>0</v>
      </c>
      <c r="L179" s="613"/>
      <c r="M179" s="614">
        <f t="shared" si="80"/>
        <v>0</v>
      </c>
      <c r="N179" s="614"/>
      <c r="O179" s="630">
        <f t="shared" si="68"/>
        <v>0</v>
      </c>
      <c r="P179" s="658"/>
      <c r="Q179" s="630">
        <f t="shared" si="69"/>
        <v>0</v>
      </c>
      <c r="R179" s="659"/>
      <c r="S179" s="630">
        <f t="shared" si="81"/>
        <v>0</v>
      </c>
      <c r="T179" s="630">
        <f t="shared" si="82"/>
        <v>0</v>
      </c>
      <c r="U179" s="630">
        <f t="shared" si="83"/>
        <v>0</v>
      </c>
      <c r="V179" s="630">
        <f t="shared" si="70"/>
        <v>0</v>
      </c>
      <c r="W179" s="632"/>
      <c r="X179" s="660"/>
      <c r="Y179" s="415"/>
      <c r="Z179" s="633"/>
      <c r="AA179" s="610"/>
      <c r="AB179" s="654"/>
      <c r="AC179" s="113"/>
      <c r="AE179" s="660"/>
      <c r="AF179" s="633"/>
      <c r="AG179" s="610"/>
      <c r="AH179" s="654"/>
      <c r="AI179" s="113"/>
      <c r="AJ179" s="635"/>
      <c r="AK179" s="636"/>
      <c r="AL179" s="636"/>
      <c r="AM179" s="637"/>
      <c r="AN179" s="638"/>
      <c r="AO179" s="622"/>
      <c r="AP179" s="623"/>
      <c r="AQ179" s="623"/>
      <c r="AR179" s="623"/>
      <c r="AS179" s="635"/>
      <c r="AT179" s="636"/>
      <c r="AU179" s="638"/>
      <c r="AV179" s="638"/>
      <c r="BE179" s="635"/>
      <c r="BF179" s="638"/>
      <c r="BG179" s="638"/>
    </row>
    <row r="180" spans="1:59" ht="30" customHeight="1" x14ac:dyDescent="0.75">
      <c r="A180" s="655" t="s">
        <v>556</v>
      </c>
      <c r="B180" s="625"/>
      <c r="C180" s="626" t="s">
        <v>613</v>
      </c>
      <c r="D180" s="610"/>
      <c r="E180" s="654" t="s">
        <v>164</v>
      </c>
      <c r="F180" s="112">
        <v>1</v>
      </c>
      <c r="G180" s="628"/>
      <c r="H180" s="656"/>
      <c r="I180" s="657">
        <f t="shared" si="84"/>
        <v>0</v>
      </c>
      <c r="J180" s="663"/>
      <c r="K180" s="630">
        <f t="shared" si="71"/>
        <v>0</v>
      </c>
      <c r="L180" s="613"/>
      <c r="M180" s="614">
        <f t="shared" si="80"/>
        <v>0</v>
      </c>
      <c r="N180" s="614"/>
      <c r="O180" s="630">
        <f t="shared" si="68"/>
        <v>0</v>
      </c>
      <c r="P180" s="658"/>
      <c r="Q180" s="630">
        <f t="shared" si="69"/>
        <v>0</v>
      </c>
      <c r="R180" s="656"/>
      <c r="S180" s="630">
        <f t="shared" si="81"/>
        <v>0</v>
      </c>
      <c r="T180" s="630">
        <f t="shared" si="82"/>
        <v>0</v>
      </c>
      <c r="U180" s="630">
        <f t="shared" si="83"/>
        <v>0</v>
      </c>
      <c r="V180" s="630">
        <f t="shared" si="70"/>
        <v>0</v>
      </c>
      <c r="W180" s="632"/>
      <c r="X180" s="660"/>
      <c r="Y180" s="415"/>
      <c r="Z180" s="633"/>
      <c r="AA180" s="610"/>
      <c r="AB180" s="654"/>
      <c r="AC180" s="113"/>
      <c r="AE180" s="660"/>
      <c r="AF180" s="633"/>
      <c r="AG180" s="610"/>
      <c r="AH180" s="654"/>
      <c r="AI180" s="113"/>
      <c r="AJ180" s="635"/>
      <c r="AK180" s="636"/>
      <c r="AL180" s="636"/>
      <c r="AM180" s="637"/>
      <c r="AN180" s="638"/>
      <c r="AO180" s="622"/>
      <c r="AP180" s="623"/>
      <c r="AQ180" s="623"/>
      <c r="AR180" s="623"/>
      <c r="AS180" s="635"/>
      <c r="AT180" s="636"/>
      <c r="AU180" s="638"/>
      <c r="AV180" s="638"/>
      <c r="BE180" s="635"/>
      <c r="BF180" s="638"/>
      <c r="BG180" s="638"/>
    </row>
    <row r="181" spans="1:59" ht="30" customHeight="1" x14ac:dyDescent="0.75">
      <c r="A181" s="655" t="s">
        <v>621</v>
      </c>
      <c r="B181" s="625"/>
      <c r="C181" s="609" t="s">
        <v>1314</v>
      </c>
      <c r="D181" s="610"/>
      <c r="E181" s="654"/>
      <c r="F181" s="112"/>
      <c r="G181" s="628"/>
      <c r="H181" s="656"/>
      <c r="I181" s="657"/>
      <c r="J181" s="663"/>
      <c r="K181" s="664"/>
      <c r="L181" s="613"/>
      <c r="M181" s="614"/>
      <c r="N181" s="614"/>
      <c r="O181" s="630"/>
      <c r="P181" s="658"/>
      <c r="Q181" s="630"/>
      <c r="R181" s="656"/>
      <c r="S181" s="630"/>
      <c r="T181" s="630"/>
      <c r="U181" s="630"/>
      <c r="V181" s="630"/>
      <c r="W181" s="632"/>
      <c r="X181" s="660"/>
      <c r="Y181" s="415"/>
      <c r="Z181" s="633"/>
      <c r="AA181" s="610"/>
      <c r="AB181" s="654"/>
      <c r="AC181" s="113"/>
      <c r="AE181" s="660"/>
      <c r="AF181" s="633"/>
      <c r="AG181" s="610"/>
      <c r="AH181" s="654"/>
      <c r="AI181" s="113"/>
      <c r="AJ181" s="635"/>
      <c r="AK181" s="636"/>
      <c r="AL181" s="636"/>
      <c r="AM181" s="637"/>
      <c r="AN181" s="638"/>
      <c r="AO181" s="622"/>
      <c r="AP181" s="623"/>
      <c r="AQ181" s="623"/>
      <c r="AR181" s="623"/>
      <c r="AS181" s="635"/>
      <c r="AT181" s="636"/>
      <c r="AU181" s="638"/>
      <c r="AV181" s="638"/>
      <c r="BE181" s="635"/>
      <c r="BF181" s="638"/>
      <c r="BG181" s="638"/>
    </row>
    <row r="182" spans="1:59" ht="30" customHeight="1" x14ac:dyDescent="0.75">
      <c r="A182" s="655" t="s">
        <v>622</v>
      </c>
      <c r="B182" s="625"/>
      <c r="C182" s="626" t="str">
        <f>+C173</f>
        <v>Disjoncteur triphasé 245kV avec support</v>
      </c>
      <c r="D182" s="610"/>
      <c r="E182" s="654" t="s">
        <v>164</v>
      </c>
      <c r="F182" s="112">
        <v>1</v>
      </c>
      <c r="G182" s="628"/>
      <c r="H182" s="656"/>
      <c r="I182" s="657">
        <f>F182*H182</f>
        <v>0</v>
      </c>
      <c r="J182" s="663"/>
      <c r="K182" s="630">
        <f t="shared" si="71"/>
        <v>0</v>
      </c>
      <c r="L182" s="613"/>
      <c r="M182" s="614">
        <f t="shared" si="80"/>
        <v>0</v>
      </c>
      <c r="N182" s="614"/>
      <c r="O182" s="630">
        <f t="shared" si="68"/>
        <v>0</v>
      </c>
      <c r="P182" s="658"/>
      <c r="Q182" s="630">
        <f t="shared" si="69"/>
        <v>0</v>
      </c>
      <c r="R182" s="656"/>
      <c r="S182" s="630">
        <f t="shared" ref="S182:S190" si="85">F182*R182</f>
        <v>0</v>
      </c>
      <c r="T182" s="630">
        <f t="shared" ref="T182:T190" si="86">I182+Q182+M182</f>
        <v>0</v>
      </c>
      <c r="U182" s="630">
        <f t="shared" ref="U182:U190" si="87">+K182+O182+S182</f>
        <v>0</v>
      </c>
      <c r="V182" s="630">
        <f t="shared" si="70"/>
        <v>0</v>
      </c>
      <c r="W182" s="632"/>
      <c r="X182" s="660"/>
      <c r="Y182" s="415"/>
      <c r="Z182" s="633"/>
      <c r="AA182" s="610"/>
      <c r="AB182" s="654"/>
      <c r="AC182" s="113"/>
      <c r="AE182" s="660"/>
      <c r="AF182" s="633"/>
      <c r="AG182" s="610"/>
      <c r="AH182" s="654"/>
      <c r="AI182" s="113"/>
      <c r="AJ182" s="635"/>
      <c r="AK182" s="636"/>
      <c r="AL182" s="636"/>
      <c r="AM182" s="637"/>
      <c r="AN182" s="638"/>
      <c r="AO182" s="622"/>
      <c r="AP182" s="623"/>
      <c r="AQ182" s="623"/>
      <c r="AR182" s="623"/>
      <c r="AS182" s="635"/>
      <c r="AT182" s="636"/>
      <c r="AU182" s="638"/>
      <c r="AV182" s="638"/>
      <c r="BE182" s="635"/>
      <c r="BF182" s="638"/>
      <c r="BG182" s="638"/>
    </row>
    <row r="183" spans="1:59" ht="30" customHeight="1" x14ac:dyDescent="0.75">
      <c r="A183" s="655" t="s">
        <v>623</v>
      </c>
      <c r="B183" s="625"/>
      <c r="C183" s="626" t="str">
        <f>+C174</f>
        <v>Sectionneur panthographe monophasé 245kV</v>
      </c>
      <c r="D183" s="610"/>
      <c r="E183" s="654" t="s">
        <v>164</v>
      </c>
      <c r="F183" s="112">
        <v>6</v>
      </c>
      <c r="G183" s="628"/>
      <c r="H183" s="656"/>
      <c r="I183" s="657">
        <f t="shared" ref="I183:I190" si="88">F183*H183</f>
        <v>0</v>
      </c>
      <c r="J183" s="663"/>
      <c r="K183" s="630">
        <f t="shared" si="71"/>
        <v>0</v>
      </c>
      <c r="L183" s="613"/>
      <c r="M183" s="614">
        <f t="shared" si="80"/>
        <v>0</v>
      </c>
      <c r="N183" s="614"/>
      <c r="O183" s="630">
        <f t="shared" si="68"/>
        <v>0</v>
      </c>
      <c r="P183" s="658"/>
      <c r="Q183" s="630">
        <f t="shared" si="69"/>
        <v>0</v>
      </c>
      <c r="R183" s="656"/>
      <c r="S183" s="630">
        <f t="shared" si="85"/>
        <v>0</v>
      </c>
      <c r="T183" s="630">
        <f t="shared" si="86"/>
        <v>0</v>
      </c>
      <c r="U183" s="630">
        <f t="shared" si="87"/>
        <v>0</v>
      </c>
      <c r="V183" s="630">
        <f t="shared" si="70"/>
        <v>0</v>
      </c>
      <c r="W183" s="632"/>
      <c r="X183" s="660"/>
      <c r="Y183" s="415"/>
      <c r="Z183" s="633"/>
      <c r="AA183" s="610"/>
      <c r="AB183" s="654"/>
      <c r="AC183" s="113"/>
      <c r="AE183" s="660"/>
      <c r="AF183" s="633"/>
      <c r="AG183" s="610"/>
      <c r="AH183" s="654"/>
      <c r="AI183" s="113"/>
      <c r="AJ183" s="635"/>
      <c r="AK183" s="636"/>
      <c r="AL183" s="636"/>
      <c r="AM183" s="637"/>
      <c r="AN183" s="638"/>
      <c r="AO183" s="622"/>
      <c r="AP183" s="623"/>
      <c r="AQ183" s="623"/>
      <c r="AR183" s="623"/>
      <c r="AS183" s="635"/>
      <c r="AT183" s="636"/>
      <c r="AU183" s="638"/>
      <c r="AV183" s="638"/>
      <c r="BE183" s="635"/>
      <c r="BF183" s="638"/>
      <c r="BG183" s="638"/>
    </row>
    <row r="184" spans="1:59" ht="30" customHeight="1" x14ac:dyDescent="0.75">
      <c r="A184" s="655" t="s">
        <v>624</v>
      </c>
      <c r="B184" s="625"/>
      <c r="C184" s="626" t="s">
        <v>1049</v>
      </c>
      <c r="D184" s="610"/>
      <c r="E184" s="654" t="s">
        <v>164</v>
      </c>
      <c r="F184" s="112">
        <v>6</v>
      </c>
      <c r="G184" s="628"/>
      <c r="H184" s="656"/>
      <c r="I184" s="657">
        <f t="shared" si="88"/>
        <v>0</v>
      </c>
      <c r="J184" s="663"/>
      <c r="K184" s="630">
        <f t="shared" si="71"/>
        <v>0</v>
      </c>
      <c r="L184" s="613"/>
      <c r="M184" s="614">
        <f t="shared" si="80"/>
        <v>0</v>
      </c>
      <c r="N184" s="614"/>
      <c r="O184" s="630">
        <f t="shared" si="68"/>
        <v>0</v>
      </c>
      <c r="P184" s="658"/>
      <c r="Q184" s="630">
        <f t="shared" si="69"/>
        <v>0</v>
      </c>
      <c r="R184" s="656"/>
      <c r="S184" s="630">
        <f t="shared" si="85"/>
        <v>0</v>
      </c>
      <c r="T184" s="630">
        <f t="shared" si="86"/>
        <v>0</v>
      </c>
      <c r="U184" s="630">
        <f t="shared" si="87"/>
        <v>0</v>
      </c>
      <c r="V184" s="630">
        <f t="shared" si="70"/>
        <v>0</v>
      </c>
      <c r="W184" s="632"/>
      <c r="X184" s="660"/>
      <c r="Y184" s="415"/>
      <c r="Z184" s="633"/>
      <c r="AA184" s="610"/>
      <c r="AB184" s="654"/>
      <c r="AC184" s="113"/>
      <c r="AE184" s="660"/>
      <c r="AF184" s="633"/>
      <c r="AG184" s="610"/>
      <c r="AH184" s="654"/>
      <c r="AI184" s="113"/>
      <c r="AJ184" s="635"/>
      <c r="AK184" s="636"/>
      <c r="AL184" s="636"/>
      <c r="AM184" s="637"/>
      <c r="AN184" s="638"/>
      <c r="AO184" s="622"/>
      <c r="AP184" s="623"/>
      <c r="AQ184" s="623"/>
      <c r="AR184" s="623"/>
      <c r="AS184" s="635"/>
      <c r="AT184" s="636"/>
      <c r="AU184" s="638"/>
      <c r="AV184" s="638"/>
      <c r="BE184" s="635"/>
      <c r="BF184" s="638"/>
      <c r="BG184" s="638"/>
    </row>
    <row r="185" spans="1:59" ht="30" customHeight="1" x14ac:dyDescent="0.75">
      <c r="A185" s="655" t="s">
        <v>625</v>
      </c>
      <c r="B185" s="625"/>
      <c r="C185" s="626" t="s">
        <v>1026</v>
      </c>
      <c r="D185" s="610"/>
      <c r="E185" s="654" t="s">
        <v>164</v>
      </c>
      <c r="F185" s="112">
        <v>3</v>
      </c>
      <c r="G185" s="628"/>
      <c r="H185" s="656"/>
      <c r="I185" s="657">
        <f t="shared" si="88"/>
        <v>0</v>
      </c>
      <c r="J185" s="663"/>
      <c r="K185" s="630">
        <f t="shared" si="71"/>
        <v>0</v>
      </c>
      <c r="L185" s="613"/>
      <c r="M185" s="614">
        <f t="shared" si="80"/>
        <v>0</v>
      </c>
      <c r="N185" s="614"/>
      <c r="O185" s="630">
        <f t="shared" si="68"/>
        <v>0</v>
      </c>
      <c r="P185" s="658"/>
      <c r="Q185" s="630">
        <f t="shared" si="69"/>
        <v>0</v>
      </c>
      <c r="R185" s="656"/>
      <c r="S185" s="630">
        <f t="shared" si="85"/>
        <v>0</v>
      </c>
      <c r="T185" s="630">
        <f t="shared" si="86"/>
        <v>0</v>
      </c>
      <c r="U185" s="630">
        <f t="shared" si="87"/>
        <v>0</v>
      </c>
      <c r="V185" s="630">
        <f t="shared" si="70"/>
        <v>0</v>
      </c>
      <c r="W185" s="632"/>
      <c r="X185" s="660"/>
      <c r="Y185" s="415"/>
      <c r="Z185" s="633"/>
      <c r="AA185" s="610"/>
      <c r="AB185" s="654"/>
      <c r="AC185" s="113"/>
      <c r="AE185" s="660"/>
      <c r="AF185" s="633"/>
      <c r="AG185" s="610"/>
      <c r="AH185" s="654"/>
      <c r="AI185" s="113"/>
      <c r="AJ185" s="635"/>
      <c r="AK185" s="636"/>
      <c r="AL185" s="636"/>
      <c r="AM185" s="637"/>
      <c r="AN185" s="638"/>
      <c r="AO185" s="622"/>
      <c r="AP185" s="623"/>
      <c r="AQ185" s="623"/>
      <c r="AR185" s="623"/>
      <c r="AS185" s="635"/>
      <c r="AT185" s="636"/>
      <c r="AU185" s="638"/>
      <c r="AV185" s="638"/>
      <c r="BE185" s="635"/>
      <c r="BF185" s="638"/>
      <c r="BG185" s="638"/>
    </row>
    <row r="186" spans="1:59" ht="30" customHeight="1" x14ac:dyDescent="0.75">
      <c r="A186" s="655" t="s">
        <v>626</v>
      </c>
      <c r="B186" s="625"/>
      <c r="C186" s="626" t="s">
        <v>1043</v>
      </c>
      <c r="D186" s="610"/>
      <c r="E186" s="654" t="s">
        <v>886</v>
      </c>
      <c r="F186" s="112">
        <v>1</v>
      </c>
      <c r="G186" s="628"/>
      <c r="H186" s="656"/>
      <c r="I186" s="657">
        <f t="shared" si="88"/>
        <v>0</v>
      </c>
      <c r="J186" s="663"/>
      <c r="K186" s="630">
        <f t="shared" si="71"/>
        <v>0</v>
      </c>
      <c r="L186" s="613"/>
      <c r="M186" s="614">
        <f t="shared" si="80"/>
        <v>0</v>
      </c>
      <c r="N186" s="614"/>
      <c r="O186" s="630">
        <f t="shared" si="68"/>
        <v>0</v>
      </c>
      <c r="P186" s="658"/>
      <c r="Q186" s="630">
        <f t="shared" si="69"/>
        <v>0</v>
      </c>
      <c r="R186" s="656"/>
      <c r="S186" s="630">
        <f t="shared" si="85"/>
        <v>0</v>
      </c>
      <c r="T186" s="630">
        <f t="shared" si="86"/>
        <v>0</v>
      </c>
      <c r="U186" s="630">
        <f t="shared" si="87"/>
        <v>0</v>
      </c>
      <c r="V186" s="630">
        <f t="shared" si="70"/>
        <v>0</v>
      </c>
      <c r="W186" s="632"/>
      <c r="X186" s="660"/>
      <c r="Y186" s="415"/>
      <c r="Z186" s="633"/>
      <c r="AA186" s="610"/>
      <c r="AB186" s="654"/>
      <c r="AC186" s="113"/>
      <c r="AE186" s="660"/>
      <c r="AF186" s="633"/>
      <c r="AG186" s="610"/>
      <c r="AH186" s="654"/>
      <c r="AI186" s="113"/>
      <c r="AJ186" s="635"/>
      <c r="AK186" s="636"/>
      <c r="AL186" s="636"/>
      <c r="AM186" s="637"/>
      <c r="AN186" s="638"/>
      <c r="AO186" s="622"/>
      <c r="AP186" s="623"/>
      <c r="AQ186" s="623"/>
      <c r="AR186" s="623"/>
      <c r="AS186" s="635"/>
      <c r="AT186" s="636"/>
      <c r="AU186" s="638"/>
      <c r="AV186" s="638"/>
      <c r="BE186" s="635"/>
      <c r="BF186" s="638"/>
      <c r="BG186" s="638"/>
    </row>
    <row r="187" spans="1:59" ht="30" customHeight="1" x14ac:dyDescent="0.75">
      <c r="A187" s="655" t="s">
        <v>627</v>
      </c>
      <c r="B187" s="625"/>
      <c r="C187" s="626" t="s">
        <v>188</v>
      </c>
      <c r="D187" s="610"/>
      <c r="E187" s="654" t="s">
        <v>886</v>
      </c>
      <c r="F187" s="112">
        <v>1</v>
      </c>
      <c r="G187" s="628"/>
      <c r="H187" s="656"/>
      <c r="I187" s="657">
        <f t="shared" si="88"/>
        <v>0</v>
      </c>
      <c r="J187" s="663"/>
      <c r="K187" s="630">
        <f t="shared" si="71"/>
        <v>0</v>
      </c>
      <c r="L187" s="613"/>
      <c r="M187" s="614">
        <f t="shared" si="80"/>
        <v>0</v>
      </c>
      <c r="N187" s="614"/>
      <c r="O187" s="630">
        <f t="shared" si="68"/>
        <v>0</v>
      </c>
      <c r="P187" s="658"/>
      <c r="Q187" s="630">
        <f t="shared" si="69"/>
        <v>0</v>
      </c>
      <c r="R187" s="656"/>
      <c r="S187" s="630">
        <f t="shared" si="85"/>
        <v>0</v>
      </c>
      <c r="T187" s="630">
        <f t="shared" si="86"/>
        <v>0</v>
      </c>
      <c r="U187" s="630">
        <f t="shared" si="87"/>
        <v>0</v>
      </c>
      <c r="V187" s="630">
        <f t="shared" si="70"/>
        <v>0</v>
      </c>
      <c r="W187" s="632"/>
      <c r="X187" s="660"/>
      <c r="Y187" s="415"/>
      <c r="Z187" s="633"/>
      <c r="AA187" s="610"/>
      <c r="AB187" s="654"/>
      <c r="AC187" s="113"/>
      <c r="AE187" s="660"/>
      <c r="AF187" s="633"/>
      <c r="AG187" s="610"/>
      <c r="AH187" s="654"/>
      <c r="AI187" s="113"/>
      <c r="AJ187" s="635"/>
      <c r="AK187" s="636"/>
      <c r="AL187" s="636"/>
      <c r="AM187" s="637"/>
      <c r="AN187" s="638"/>
      <c r="AO187" s="622"/>
      <c r="AP187" s="623"/>
      <c r="AQ187" s="623"/>
      <c r="AR187" s="623"/>
      <c r="AS187" s="635"/>
      <c r="AT187" s="636"/>
      <c r="AU187" s="638"/>
      <c r="AV187" s="638"/>
      <c r="BE187" s="635"/>
      <c r="BF187" s="638"/>
      <c r="BG187" s="638"/>
    </row>
    <row r="188" spans="1:59" ht="30" customHeight="1" x14ac:dyDescent="0.75">
      <c r="A188" s="655" t="s">
        <v>628</v>
      </c>
      <c r="B188" s="625"/>
      <c r="C188" s="626" t="s">
        <v>191</v>
      </c>
      <c r="D188" s="610"/>
      <c r="E188" s="654" t="s">
        <v>886</v>
      </c>
      <c r="F188" s="112">
        <v>1</v>
      </c>
      <c r="G188" s="628"/>
      <c r="H188" s="656"/>
      <c r="I188" s="657">
        <f t="shared" si="88"/>
        <v>0</v>
      </c>
      <c r="J188" s="663"/>
      <c r="K188" s="630">
        <f t="shared" si="71"/>
        <v>0</v>
      </c>
      <c r="L188" s="613"/>
      <c r="M188" s="614">
        <f t="shared" si="80"/>
        <v>0</v>
      </c>
      <c r="N188" s="614"/>
      <c r="O188" s="630">
        <f t="shared" si="68"/>
        <v>0</v>
      </c>
      <c r="P188" s="658"/>
      <c r="Q188" s="630">
        <f t="shared" si="69"/>
        <v>0</v>
      </c>
      <c r="R188" s="656"/>
      <c r="S188" s="630">
        <f t="shared" si="85"/>
        <v>0</v>
      </c>
      <c r="T188" s="630">
        <f t="shared" si="86"/>
        <v>0</v>
      </c>
      <c r="U188" s="630">
        <f t="shared" si="87"/>
        <v>0</v>
      </c>
      <c r="V188" s="630">
        <f t="shared" si="70"/>
        <v>0</v>
      </c>
      <c r="W188" s="632"/>
      <c r="X188" s="660"/>
      <c r="Y188" s="415"/>
      <c r="Z188" s="633"/>
      <c r="AA188" s="610"/>
      <c r="AB188" s="654"/>
      <c r="AC188" s="113"/>
      <c r="AE188" s="660"/>
      <c r="AF188" s="633"/>
      <c r="AG188" s="610"/>
      <c r="AH188" s="654"/>
      <c r="AI188" s="113"/>
      <c r="AJ188" s="635"/>
      <c r="AK188" s="636"/>
      <c r="AL188" s="636"/>
      <c r="AM188" s="637"/>
      <c r="AN188" s="638"/>
      <c r="AO188" s="622"/>
      <c r="AP188" s="623"/>
      <c r="AQ188" s="623"/>
      <c r="AR188" s="623"/>
      <c r="AS188" s="635"/>
      <c r="AT188" s="636"/>
      <c r="AU188" s="638"/>
      <c r="AV188" s="638"/>
      <c r="BE188" s="635"/>
      <c r="BF188" s="638"/>
      <c r="BG188" s="638"/>
    </row>
    <row r="189" spans="1:59" ht="30" customHeight="1" x14ac:dyDescent="0.75">
      <c r="A189" s="655" t="s">
        <v>629</v>
      </c>
      <c r="B189" s="625"/>
      <c r="C189" s="626" t="s">
        <v>613</v>
      </c>
      <c r="D189" s="610"/>
      <c r="E189" s="654" t="s">
        <v>164</v>
      </c>
      <c r="F189" s="112">
        <v>1</v>
      </c>
      <c r="G189" s="628"/>
      <c r="H189" s="656"/>
      <c r="I189" s="657">
        <f t="shared" si="88"/>
        <v>0</v>
      </c>
      <c r="J189" s="663"/>
      <c r="K189" s="630">
        <f t="shared" si="71"/>
        <v>0</v>
      </c>
      <c r="L189" s="613"/>
      <c r="M189" s="614">
        <f t="shared" si="80"/>
        <v>0</v>
      </c>
      <c r="N189" s="614"/>
      <c r="O189" s="630">
        <f t="shared" si="68"/>
        <v>0</v>
      </c>
      <c r="P189" s="658"/>
      <c r="Q189" s="630">
        <f t="shared" si="69"/>
        <v>0</v>
      </c>
      <c r="R189" s="656"/>
      <c r="S189" s="630">
        <f t="shared" si="85"/>
        <v>0</v>
      </c>
      <c r="T189" s="630">
        <f t="shared" si="86"/>
        <v>0</v>
      </c>
      <c r="U189" s="630">
        <f t="shared" si="87"/>
        <v>0</v>
      </c>
      <c r="V189" s="630">
        <f t="shared" si="70"/>
        <v>0</v>
      </c>
      <c r="W189" s="632"/>
      <c r="X189" s="660"/>
      <c r="Y189" s="415"/>
      <c r="Z189" s="633"/>
      <c r="AA189" s="610"/>
      <c r="AB189" s="654"/>
      <c r="AC189" s="113"/>
      <c r="AE189" s="660"/>
      <c r="AF189" s="633"/>
      <c r="AG189" s="610"/>
      <c r="AH189" s="654"/>
      <c r="AI189" s="113"/>
      <c r="AJ189" s="635"/>
      <c r="AK189" s="636"/>
      <c r="AL189" s="636"/>
      <c r="AM189" s="637"/>
      <c r="AN189" s="638"/>
      <c r="AO189" s="622"/>
      <c r="AP189" s="623"/>
      <c r="AQ189" s="623"/>
      <c r="AR189" s="623"/>
      <c r="AS189" s="635"/>
      <c r="AT189" s="636"/>
      <c r="AU189" s="638"/>
      <c r="AV189" s="638"/>
      <c r="BE189" s="635"/>
      <c r="BF189" s="638"/>
      <c r="BG189" s="638"/>
    </row>
    <row r="190" spans="1:59" ht="30" customHeight="1" x14ac:dyDescent="0.75">
      <c r="A190" s="655" t="s">
        <v>630</v>
      </c>
      <c r="B190" s="625"/>
      <c r="C190" s="626" t="s">
        <v>616</v>
      </c>
      <c r="D190" s="610"/>
      <c r="E190" s="654" t="s">
        <v>886</v>
      </c>
      <c r="F190" s="112">
        <v>1</v>
      </c>
      <c r="G190" s="628"/>
      <c r="H190" s="656"/>
      <c r="I190" s="657">
        <f t="shared" si="88"/>
        <v>0</v>
      </c>
      <c r="J190" s="663"/>
      <c r="K190" s="630">
        <f t="shared" si="71"/>
        <v>0</v>
      </c>
      <c r="L190" s="613"/>
      <c r="M190" s="614">
        <f t="shared" si="80"/>
        <v>0</v>
      </c>
      <c r="N190" s="614"/>
      <c r="O190" s="630">
        <f t="shared" si="68"/>
        <v>0</v>
      </c>
      <c r="P190" s="658"/>
      <c r="Q190" s="630">
        <f t="shared" si="69"/>
        <v>0</v>
      </c>
      <c r="R190" s="656"/>
      <c r="S190" s="630">
        <f t="shared" si="85"/>
        <v>0</v>
      </c>
      <c r="T190" s="630">
        <f t="shared" si="86"/>
        <v>0</v>
      </c>
      <c r="U190" s="630">
        <f t="shared" si="87"/>
        <v>0</v>
      </c>
      <c r="V190" s="630">
        <f t="shared" si="70"/>
        <v>0</v>
      </c>
      <c r="W190" s="632"/>
      <c r="X190" s="660"/>
      <c r="Y190" s="415"/>
      <c r="Z190" s="633"/>
      <c r="AA190" s="610"/>
      <c r="AB190" s="654"/>
      <c r="AC190" s="113"/>
      <c r="AE190" s="660"/>
      <c r="AF190" s="633"/>
      <c r="AG190" s="610"/>
      <c r="AH190" s="654"/>
      <c r="AI190" s="113"/>
      <c r="AJ190" s="635"/>
      <c r="AK190" s="636"/>
      <c r="AL190" s="636"/>
      <c r="AM190" s="637"/>
      <c r="AN190" s="638"/>
      <c r="AO190" s="622"/>
      <c r="AP190" s="623"/>
      <c r="AQ190" s="623"/>
      <c r="AR190" s="623"/>
      <c r="AS190" s="635"/>
      <c r="AT190" s="636"/>
      <c r="AU190" s="638"/>
      <c r="AV190" s="638"/>
      <c r="BE190" s="635"/>
      <c r="BF190" s="638"/>
      <c r="BG190" s="638"/>
    </row>
    <row r="191" spans="1:59" ht="30" customHeight="1" x14ac:dyDescent="0.75">
      <c r="A191" s="650" t="s">
        <v>654</v>
      </c>
      <c r="B191" s="625"/>
      <c r="C191" s="608" t="s">
        <v>1315</v>
      </c>
      <c r="D191" s="610"/>
      <c r="E191" s="654"/>
      <c r="F191" s="112"/>
      <c r="G191" s="628"/>
      <c r="H191" s="656"/>
      <c r="I191" s="657"/>
      <c r="J191" s="663"/>
      <c r="K191" s="664"/>
      <c r="L191" s="613"/>
      <c r="M191" s="614"/>
      <c r="N191" s="614"/>
      <c r="O191" s="630"/>
      <c r="P191" s="658"/>
      <c r="Q191" s="630"/>
      <c r="R191" s="656"/>
      <c r="S191" s="630"/>
      <c r="T191" s="630"/>
      <c r="U191" s="630"/>
      <c r="V191" s="630"/>
      <c r="W191" s="632"/>
      <c r="X191" s="660"/>
      <c r="Y191" s="415"/>
      <c r="Z191" s="633"/>
      <c r="AA191" s="610"/>
      <c r="AB191" s="654"/>
      <c r="AC191" s="113"/>
      <c r="AE191" s="660"/>
      <c r="AF191" s="633"/>
      <c r="AG191" s="610"/>
      <c r="AH191" s="654"/>
      <c r="AI191" s="113"/>
      <c r="AJ191" s="635"/>
      <c r="AK191" s="636"/>
      <c r="AL191" s="636"/>
      <c r="AM191" s="637"/>
      <c r="AN191" s="638"/>
      <c r="AO191" s="622"/>
      <c r="AP191" s="623"/>
      <c r="AQ191" s="623"/>
      <c r="AR191" s="623"/>
      <c r="AS191" s="635"/>
      <c r="AT191" s="636"/>
      <c r="AU191" s="638"/>
      <c r="AV191" s="638"/>
      <c r="BE191" s="635"/>
      <c r="BF191" s="638"/>
      <c r="BG191" s="638"/>
    </row>
    <row r="192" spans="1:59" ht="30" customHeight="1" x14ac:dyDescent="0.75">
      <c r="A192" s="655" t="s">
        <v>655</v>
      </c>
      <c r="B192" s="625"/>
      <c r="C192" s="626" t="str">
        <f>+C182</f>
        <v>Disjoncteur triphasé 245kV avec support</v>
      </c>
      <c r="D192" s="610"/>
      <c r="E192" s="654" t="s">
        <v>164</v>
      </c>
      <c r="F192" s="112">
        <f>+F182</f>
        <v>1</v>
      </c>
      <c r="G192" s="628"/>
      <c r="H192" s="656"/>
      <c r="I192" s="657">
        <f>F192*H192</f>
        <v>0</v>
      </c>
      <c r="J192" s="663"/>
      <c r="K192" s="630">
        <f t="shared" si="71"/>
        <v>0</v>
      </c>
      <c r="L192" s="613"/>
      <c r="M192" s="614">
        <f t="shared" si="80"/>
        <v>0</v>
      </c>
      <c r="N192" s="614"/>
      <c r="O192" s="630">
        <f t="shared" si="68"/>
        <v>0</v>
      </c>
      <c r="P192" s="658"/>
      <c r="Q192" s="630">
        <f t="shared" si="69"/>
        <v>0</v>
      </c>
      <c r="R192" s="656"/>
      <c r="S192" s="630">
        <f t="shared" ref="S192:S200" si="89">F192*R192</f>
        <v>0</v>
      </c>
      <c r="T192" s="630">
        <f t="shared" ref="T192:T200" si="90">I192+Q192+M192</f>
        <v>0</v>
      </c>
      <c r="U192" s="630">
        <f t="shared" ref="U192:U200" si="91">+K192+O192+S192</f>
        <v>0</v>
      </c>
      <c r="V192" s="630">
        <f t="shared" si="70"/>
        <v>0</v>
      </c>
      <c r="W192" s="632"/>
      <c r="X192" s="660"/>
      <c r="Y192" s="415"/>
      <c r="Z192" s="633"/>
      <c r="AA192" s="610"/>
      <c r="AB192" s="654"/>
      <c r="AC192" s="113"/>
      <c r="AE192" s="660"/>
      <c r="AF192" s="633"/>
      <c r="AG192" s="610"/>
      <c r="AH192" s="654"/>
      <c r="AI192" s="113"/>
      <c r="AJ192" s="635"/>
      <c r="AK192" s="636"/>
      <c r="AL192" s="636"/>
      <c r="AM192" s="637"/>
      <c r="AN192" s="638"/>
      <c r="AO192" s="622"/>
      <c r="AP192" s="623"/>
      <c r="AQ192" s="623"/>
      <c r="AR192" s="623"/>
      <c r="AS192" s="635"/>
      <c r="AT192" s="636"/>
      <c r="AU192" s="638"/>
      <c r="AV192" s="638"/>
      <c r="BE192" s="635"/>
      <c r="BF192" s="638"/>
      <c r="BG192" s="638"/>
    </row>
    <row r="193" spans="1:59" ht="30" customHeight="1" x14ac:dyDescent="0.75">
      <c r="A193" s="655" t="s">
        <v>656</v>
      </c>
      <c r="B193" s="625"/>
      <c r="C193" s="626" t="str">
        <f>+C183</f>
        <v>Sectionneur panthographe monophasé 245kV</v>
      </c>
      <c r="D193" s="610"/>
      <c r="E193" s="654" t="s">
        <v>164</v>
      </c>
      <c r="F193" s="112">
        <f>+F183</f>
        <v>6</v>
      </c>
      <c r="G193" s="628"/>
      <c r="H193" s="656"/>
      <c r="I193" s="657">
        <f t="shared" ref="I193:I200" si="92">F193*H193</f>
        <v>0</v>
      </c>
      <c r="J193" s="663"/>
      <c r="K193" s="630">
        <f t="shared" si="71"/>
        <v>0</v>
      </c>
      <c r="L193" s="613"/>
      <c r="M193" s="614">
        <f t="shared" si="80"/>
        <v>0</v>
      </c>
      <c r="N193" s="614"/>
      <c r="O193" s="630">
        <f t="shared" si="68"/>
        <v>0</v>
      </c>
      <c r="P193" s="658"/>
      <c r="Q193" s="630">
        <f t="shared" si="69"/>
        <v>0</v>
      </c>
      <c r="R193" s="656"/>
      <c r="S193" s="630">
        <f t="shared" si="89"/>
        <v>0</v>
      </c>
      <c r="T193" s="630">
        <f t="shared" si="90"/>
        <v>0</v>
      </c>
      <c r="U193" s="630">
        <f t="shared" si="91"/>
        <v>0</v>
      </c>
      <c r="V193" s="630">
        <f t="shared" si="70"/>
        <v>0</v>
      </c>
      <c r="W193" s="632"/>
      <c r="X193" s="660"/>
      <c r="Y193" s="415"/>
      <c r="Z193" s="633"/>
      <c r="AA193" s="610"/>
      <c r="AB193" s="654"/>
      <c r="AC193" s="113"/>
      <c r="AE193" s="660"/>
      <c r="AF193" s="633"/>
      <c r="AG193" s="610"/>
      <c r="AH193" s="654"/>
      <c r="AI193" s="113"/>
      <c r="AJ193" s="635"/>
      <c r="AK193" s="636"/>
      <c r="AL193" s="636"/>
      <c r="AM193" s="637"/>
      <c r="AN193" s="638"/>
      <c r="AO193" s="622"/>
      <c r="AP193" s="623"/>
      <c r="AQ193" s="623"/>
      <c r="AR193" s="623"/>
      <c r="AS193" s="635"/>
      <c r="AT193" s="636"/>
      <c r="AU193" s="638"/>
      <c r="AV193" s="638"/>
      <c r="BE193" s="635"/>
      <c r="BF193" s="638"/>
      <c r="BG193" s="638"/>
    </row>
    <row r="194" spans="1:59" ht="30" customHeight="1" x14ac:dyDescent="0.75">
      <c r="A194" s="655" t="s">
        <v>657</v>
      </c>
      <c r="B194" s="625"/>
      <c r="C194" s="626" t="str">
        <f t="shared" ref="C194:C195" si="93">+C184</f>
        <v>Transformateurs de courant 245kV amont et aval</v>
      </c>
      <c r="D194" s="610"/>
      <c r="E194" s="654" t="s">
        <v>164</v>
      </c>
      <c r="F194" s="112">
        <v>3</v>
      </c>
      <c r="G194" s="628"/>
      <c r="H194" s="656"/>
      <c r="I194" s="657">
        <f t="shared" si="92"/>
        <v>0</v>
      </c>
      <c r="J194" s="663"/>
      <c r="K194" s="630">
        <f t="shared" si="71"/>
        <v>0</v>
      </c>
      <c r="L194" s="613"/>
      <c r="M194" s="614">
        <f t="shared" si="80"/>
        <v>0</v>
      </c>
      <c r="N194" s="614"/>
      <c r="O194" s="630">
        <f t="shared" si="68"/>
        <v>0</v>
      </c>
      <c r="P194" s="658"/>
      <c r="Q194" s="630">
        <f t="shared" si="69"/>
        <v>0</v>
      </c>
      <c r="R194" s="656"/>
      <c r="S194" s="630">
        <f t="shared" si="89"/>
        <v>0</v>
      </c>
      <c r="T194" s="630">
        <f t="shared" si="90"/>
        <v>0</v>
      </c>
      <c r="U194" s="630">
        <f t="shared" si="91"/>
        <v>0</v>
      </c>
      <c r="V194" s="630">
        <f t="shared" si="70"/>
        <v>0</v>
      </c>
      <c r="W194" s="632"/>
      <c r="X194" s="660"/>
      <c r="Y194" s="415"/>
      <c r="Z194" s="633"/>
      <c r="AA194" s="610"/>
      <c r="AB194" s="654"/>
      <c r="AC194" s="113"/>
      <c r="AE194" s="660"/>
      <c r="AF194" s="633"/>
      <c r="AG194" s="610"/>
      <c r="AH194" s="654"/>
      <c r="AI194" s="113"/>
      <c r="AJ194" s="635"/>
      <c r="AK194" s="636"/>
      <c r="AL194" s="636"/>
      <c r="AM194" s="637"/>
      <c r="AN194" s="638"/>
      <c r="AO194" s="622"/>
      <c r="AP194" s="623"/>
      <c r="AQ194" s="623"/>
      <c r="AR194" s="623"/>
      <c r="AS194" s="635"/>
      <c r="AT194" s="636"/>
      <c r="AU194" s="638"/>
      <c r="AV194" s="638"/>
      <c r="BE194" s="635"/>
      <c r="BF194" s="638"/>
      <c r="BG194" s="638"/>
    </row>
    <row r="195" spans="1:59" ht="30" customHeight="1" x14ac:dyDescent="0.75">
      <c r="A195" s="655" t="s">
        <v>658</v>
      </c>
      <c r="B195" s="625"/>
      <c r="C195" s="626" t="str">
        <f t="shared" si="93"/>
        <v xml:space="preserve">Parafoudre 245kV à oxyde métallique </v>
      </c>
      <c r="D195" s="610"/>
      <c r="E195" s="654" t="s">
        <v>164</v>
      </c>
      <c r="F195" s="112">
        <v>3</v>
      </c>
      <c r="G195" s="628"/>
      <c r="H195" s="656"/>
      <c r="I195" s="657">
        <f t="shared" si="92"/>
        <v>0</v>
      </c>
      <c r="J195" s="663"/>
      <c r="K195" s="630">
        <f t="shared" si="71"/>
        <v>0</v>
      </c>
      <c r="L195" s="613"/>
      <c r="M195" s="614">
        <f t="shared" si="80"/>
        <v>0</v>
      </c>
      <c r="N195" s="614"/>
      <c r="O195" s="630">
        <f t="shared" si="68"/>
        <v>0</v>
      </c>
      <c r="P195" s="658"/>
      <c r="Q195" s="630">
        <f t="shared" si="69"/>
        <v>0</v>
      </c>
      <c r="R195" s="656"/>
      <c r="S195" s="630">
        <f t="shared" si="89"/>
        <v>0</v>
      </c>
      <c r="T195" s="630">
        <f t="shared" si="90"/>
        <v>0</v>
      </c>
      <c r="U195" s="630">
        <f t="shared" si="91"/>
        <v>0</v>
      </c>
      <c r="V195" s="630">
        <f t="shared" si="70"/>
        <v>0</v>
      </c>
      <c r="W195" s="632"/>
      <c r="X195" s="660"/>
      <c r="Y195" s="415"/>
      <c r="Z195" s="633"/>
      <c r="AA195" s="610"/>
      <c r="AB195" s="654"/>
      <c r="AC195" s="113"/>
      <c r="AE195" s="660"/>
      <c r="AF195" s="633"/>
      <c r="AG195" s="610"/>
      <c r="AH195" s="654"/>
      <c r="AI195" s="113"/>
      <c r="AJ195" s="635"/>
      <c r="AK195" s="636"/>
      <c r="AL195" s="636"/>
      <c r="AM195" s="637"/>
      <c r="AN195" s="638"/>
      <c r="AO195" s="622"/>
      <c r="AP195" s="623"/>
      <c r="AQ195" s="623"/>
      <c r="AR195" s="623"/>
      <c r="AS195" s="635"/>
      <c r="AT195" s="636"/>
      <c r="AU195" s="638"/>
      <c r="AV195" s="638"/>
      <c r="BE195" s="635"/>
      <c r="BF195" s="638"/>
      <c r="BG195" s="638"/>
    </row>
    <row r="196" spans="1:59" ht="30" customHeight="1" x14ac:dyDescent="0.75">
      <c r="A196" s="655" t="s">
        <v>659</v>
      </c>
      <c r="B196" s="625"/>
      <c r="C196" s="626" t="s">
        <v>1043</v>
      </c>
      <c r="D196" s="610"/>
      <c r="E196" s="654" t="s">
        <v>886</v>
      </c>
      <c r="F196" s="112">
        <v>1</v>
      </c>
      <c r="G196" s="628"/>
      <c r="H196" s="656"/>
      <c r="I196" s="657">
        <f t="shared" si="92"/>
        <v>0</v>
      </c>
      <c r="J196" s="663"/>
      <c r="K196" s="630">
        <f t="shared" si="71"/>
        <v>0</v>
      </c>
      <c r="L196" s="613"/>
      <c r="M196" s="614">
        <f t="shared" si="80"/>
        <v>0</v>
      </c>
      <c r="N196" s="614"/>
      <c r="O196" s="630">
        <f t="shared" si="68"/>
        <v>0</v>
      </c>
      <c r="P196" s="658"/>
      <c r="Q196" s="630">
        <f t="shared" si="69"/>
        <v>0</v>
      </c>
      <c r="R196" s="656"/>
      <c r="S196" s="630">
        <f t="shared" si="89"/>
        <v>0</v>
      </c>
      <c r="T196" s="630">
        <f t="shared" si="90"/>
        <v>0</v>
      </c>
      <c r="U196" s="630">
        <f t="shared" si="91"/>
        <v>0</v>
      </c>
      <c r="V196" s="630">
        <f t="shared" si="70"/>
        <v>0</v>
      </c>
      <c r="W196" s="632"/>
      <c r="X196" s="660"/>
      <c r="Y196" s="415"/>
      <c r="Z196" s="633"/>
      <c r="AA196" s="610"/>
      <c r="AB196" s="654"/>
      <c r="AC196" s="113"/>
      <c r="AE196" s="660"/>
      <c r="AF196" s="633"/>
      <c r="AG196" s="610"/>
      <c r="AH196" s="654"/>
      <c r="AI196" s="113"/>
      <c r="AJ196" s="635"/>
      <c r="AK196" s="636"/>
      <c r="AL196" s="636"/>
      <c r="AM196" s="637"/>
      <c r="AN196" s="638"/>
      <c r="AO196" s="622"/>
      <c r="AP196" s="623"/>
      <c r="AQ196" s="623"/>
      <c r="AR196" s="623"/>
      <c r="AS196" s="635"/>
      <c r="AT196" s="636"/>
      <c r="AU196" s="638"/>
      <c r="AV196" s="638"/>
      <c r="BE196" s="635"/>
      <c r="BF196" s="638"/>
      <c r="BG196" s="638"/>
    </row>
    <row r="197" spans="1:59" ht="30" customHeight="1" x14ac:dyDescent="0.75">
      <c r="A197" s="655" t="s">
        <v>660</v>
      </c>
      <c r="B197" s="625"/>
      <c r="C197" s="626" t="s">
        <v>188</v>
      </c>
      <c r="D197" s="610"/>
      <c r="E197" s="654" t="s">
        <v>886</v>
      </c>
      <c r="F197" s="112">
        <v>1</v>
      </c>
      <c r="G197" s="628"/>
      <c r="H197" s="656"/>
      <c r="I197" s="657">
        <f t="shared" si="92"/>
        <v>0</v>
      </c>
      <c r="J197" s="663"/>
      <c r="K197" s="630">
        <f t="shared" si="71"/>
        <v>0</v>
      </c>
      <c r="L197" s="613"/>
      <c r="M197" s="614">
        <f t="shared" si="80"/>
        <v>0</v>
      </c>
      <c r="N197" s="614"/>
      <c r="O197" s="630">
        <f t="shared" si="68"/>
        <v>0</v>
      </c>
      <c r="P197" s="658"/>
      <c r="Q197" s="630">
        <f t="shared" si="69"/>
        <v>0</v>
      </c>
      <c r="R197" s="656"/>
      <c r="S197" s="630">
        <f t="shared" si="89"/>
        <v>0</v>
      </c>
      <c r="T197" s="630">
        <f t="shared" si="90"/>
        <v>0</v>
      </c>
      <c r="U197" s="630">
        <f t="shared" si="91"/>
        <v>0</v>
      </c>
      <c r="V197" s="630">
        <f t="shared" si="70"/>
        <v>0</v>
      </c>
      <c r="W197" s="632"/>
      <c r="X197" s="660"/>
      <c r="Y197" s="415"/>
      <c r="Z197" s="633"/>
      <c r="AA197" s="610"/>
      <c r="AB197" s="654"/>
      <c r="AC197" s="113"/>
      <c r="AE197" s="660"/>
      <c r="AF197" s="633"/>
      <c r="AG197" s="610"/>
      <c r="AH197" s="654"/>
      <c r="AI197" s="113"/>
      <c r="AJ197" s="635"/>
      <c r="AK197" s="636"/>
      <c r="AL197" s="636"/>
      <c r="AM197" s="637"/>
      <c r="AN197" s="638"/>
      <c r="AO197" s="622"/>
      <c r="AP197" s="623"/>
      <c r="AQ197" s="623"/>
      <c r="AR197" s="623"/>
      <c r="AS197" s="635"/>
      <c r="AT197" s="636"/>
      <c r="AU197" s="638"/>
      <c r="AV197" s="638"/>
      <c r="BE197" s="635"/>
      <c r="BF197" s="638"/>
      <c r="BG197" s="638"/>
    </row>
    <row r="198" spans="1:59" ht="30" customHeight="1" x14ac:dyDescent="0.75">
      <c r="A198" s="655" t="s">
        <v>661</v>
      </c>
      <c r="B198" s="625"/>
      <c r="C198" s="626" t="s">
        <v>191</v>
      </c>
      <c r="D198" s="610"/>
      <c r="E198" s="654" t="s">
        <v>886</v>
      </c>
      <c r="F198" s="112">
        <v>1</v>
      </c>
      <c r="G198" s="628"/>
      <c r="H198" s="656"/>
      <c r="I198" s="657">
        <f t="shared" si="92"/>
        <v>0</v>
      </c>
      <c r="J198" s="663"/>
      <c r="K198" s="630">
        <f t="shared" si="71"/>
        <v>0</v>
      </c>
      <c r="L198" s="613"/>
      <c r="M198" s="614">
        <f t="shared" si="80"/>
        <v>0</v>
      </c>
      <c r="N198" s="614"/>
      <c r="O198" s="630">
        <f t="shared" si="68"/>
        <v>0</v>
      </c>
      <c r="P198" s="658"/>
      <c r="Q198" s="630">
        <f t="shared" si="69"/>
        <v>0</v>
      </c>
      <c r="R198" s="656"/>
      <c r="S198" s="630">
        <f t="shared" si="89"/>
        <v>0</v>
      </c>
      <c r="T198" s="630">
        <f t="shared" si="90"/>
        <v>0</v>
      </c>
      <c r="U198" s="630">
        <f t="shared" si="91"/>
        <v>0</v>
      </c>
      <c r="V198" s="630">
        <f t="shared" si="70"/>
        <v>0</v>
      </c>
      <c r="W198" s="632"/>
      <c r="X198" s="660"/>
      <c r="Y198" s="415"/>
      <c r="Z198" s="633"/>
      <c r="AA198" s="610"/>
      <c r="AB198" s="654"/>
      <c r="AC198" s="113"/>
      <c r="AE198" s="660"/>
      <c r="AF198" s="633"/>
      <c r="AG198" s="610"/>
      <c r="AH198" s="654"/>
      <c r="AI198" s="113"/>
      <c r="AJ198" s="635"/>
      <c r="AK198" s="636"/>
      <c r="AL198" s="636"/>
      <c r="AM198" s="637"/>
      <c r="AN198" s="638"/>
      <c r="AO198" s="622"/>
      <c r="AP198" s="623"/>
      <c r="AQ198" s="623"/>
      <c r="AR198" s="623"/>
      <c r="AS198" s="635"/>
      <c r="AT198" s="636"/>
      <c r="AU198" s="638"/>
      <c r="AV198" s="638"/>
      <c r="BE198" s="635"/>
      <c r="BF198" s="638"/>
      <c r="BG198" s="638"/>
    </row>
    <row r="199" spans="1:59" ht="30" customHeight="1" x14ac:dyDescent="0.75">
      <c r="A199" s="655" t="s">
        <v>662</v>
      </c>
      <c r="B199" s="625"/>
      <c r="C199" s="626" t="s">
        <v>613</v>
      </c>
      <c r="D199" s="610"/>
      <c r="E199" s="654" t="s">
        <v>164</v>
      </c>
      <c r="F199" s="112">
        <v>1</v>
      </c>
      <c r="G199" s="628"/>
      <c r="H199" s="656"/>
      <c r="I199" s="657">
        <f t="shared" si="92"/>
        <v>0</v>
      </c>
      <c r="J199" s="663"/>
      <c r="K199" s="630">
        <f t="shared" si="71"/>
        <v>0</v>
      </c>
      <c r="L199" s="613"/>
      <c r="M199" s="614">
        <f t="shared" si="80"/>
        <v>0</v>
      </c>
      <c r="N199" s="614"/>
      <c r="O199" s="630">
        <f t="shared" si="68"/>
        <v>0</v>
      </c>
      <c r="P199" s="658"/>
      <c r="Q199" s="630">
        <f t="shared" si="69"/>
        <v>0</v>
      </c>
      <c r="R199" s="656"/>
      <c r="S199" s="630">
        <f t="shared" si="89"/>
        <v>0</v>
      </c>
      <c r="T199" s="630">
        <f t="shared" si="90"/>
        <v>0</v>
      </c>
      <c r="U199" s="630">
        <f t="shared" si="91"/>
        <v>0</v>
      </c>
      <c r="V199" s="630">
        <f t="shared" si="70"/>
        <v>0</v>
      </c>
      <c r="W199" s="632"/>
      <c r="X199" s="660"/>
      <c r="Y199" s="415"/>
      <c r="Z199" s="633"/>
      <c r="AA199" s="610"/>
      <c r="AB199" s="654"/>
      <c r="AC199" s="113"/>
      <c r="AE199" s="660"/>
      <c r="AF199" s="633"/>
      <c r="AG199" s="610"/>
      <c r="AH199" s="654"/>
      <c r="AI199" s="113"/>
      <c r="AJ199" s="635"/>
      <c r="AK199" s="636"/>
      <c r="AL199" s="636"/>
      <c r="AM199" s="637"/>
      <c r="AN199" s="638"/>
      <c r="AO199" s="622"/>
      <c r="AP199" s="623"/>
      <c r="AQ199" s="623"/>
      <c r="AR199" s="623"/>
      <c r="AS199" s="635"/>
      <c r="AT199" s="636"/>
      <c r="AU199" s="638"/>
      <c r="AV199" s="638"/>
      <c r="BE199" s="635"/>
      <c r="BF199" s="638"/>
      <c r="BG199" s="638"/>
    </row>
    <row r="200" spans="1:59" ht="30" customHeight="1" x14ac:dyDescent="0.75">
      <c r="A200" s="655" t="s">
        <v>663</v>
      </c>
      <c r="B200" s="625"/>
      <c r="C200" s="626" t="s">
        <v>616</v>
      </c>
      <c r="D200" s="610"/>
      <c r="E200" s="654" t="s">
        <v>886</v>
      </c>
      <c r="F200" s="112">
        <v>1</v>
      </c>
      <c r="G200" s="628"/>
      <c r="H200" s="656"/>
      <c r="I200" s="657">
        <f t="shared" si="92"/>
        <v>0</v>
      </c>
      <c r="J200" s="663"/>
      <c r="K200" s="630">
        <f t="shared" si="71"/>
        <v>0</v>
      </c>
      <c r="L200" s="613"/>
      <c r="M200" s="614">
        <f t="shared" si="80"/>
        <v>0</v>
      </c>
      <c r="N200" s="614"/>
      <c r="O200" s="630">
        <f t="shared" ref="O200:O263" si="94">F200*N200</f>
        <v>0</v>
      </c>
      <c r="P200" s="658"/>
      <c r="Q200" s="630">
        <f t="shared" ref="Q200:Q263" si="95">F200*P200</f>
        <v>0</v>
      </c>
      <c r="R200" s="656"/>
      <c r="S200" s="630">
        <f t="shared" si="89"/>
        <v>0</v>
      </c>
      <c r="T200" s="630">
        <f t="shared" si="90"/>
        <v>0</v>
      </c>
      <c r="U200" s="630">
        <f t="shared" si="91"/>
        <v>0</v>
      </c>
      <c r="V200" s="630">
        <f t="shared" ref="V200:V263" si="96">T200*652.69+U200</f>
        <v>0</v>
      </c>
      <c r="W200" s="632"/>
      <c r="X200" s="660"/>
      <c r="Y200" s="415"/>
      <c r="Z200" s="633"/>
      <c r="AA200" s="610"/>
      <c r="AB200" s="654"/>
      <c r="AC200" s="113"/>
      <c r="AE200" s="660"/>
      <c r="AF200" s="633"/>
      <c r="AG200" s="610"/>
      <c r="AH200" s="654"/>
      <c r="AI200" s="113"/>
      <c r="AJ200" s="635"/>
      <c r="AK200" s="636"/>
      <c r="AL200" s="636"/>
      <c r="AM200" s="637"/>
      <c r="AN200" s="638"/>
      <c r="AO200" s="622"/>
      <c r="AP200" s="623"/>
      <c r="AQ200" s="623"/>
      <c r="AR200" s="623"/>
      <c r="AS200" s="635"/>
      <c r="AT200" s="636"/>
      <c r="AU200" s="638"/>
      <c r="AV200" s="638"/>
      <c r="BE200" s="635"/>
      <c r="BF200" s="638"/>
      <c r="BG200" s="638"/>
    </row>
    <row r="201" spans="1:59" ht="30" customHeight="1" x14ac:dyDescent="0.75">
      <c r="A201" s="650" t="s">
        <v>279</v>
      </c>
      <c r="B201" s="608" t="s">
        <v>593</v>
      </c>
      <c r="C201" s="609"/>
      <c r="D201" s="610"/>
      <c r="E201" s="654"/>
      <c r="F201" s="112"/>
      <c r="G201" s="613"/>
      <c r="H201" s="614"/>
      <c r="I201" s="616"/>
      <c r="J201" s="613"/>
      <c r="K201" s="616"/>
      <c r="L201" s="613"/>
      <c r="M201" s="614"/>
      <c r="N201" s="614"/>
      <c r="O201" s="630"/>
      <c r="P201" s="613"/>
      <c r="Q201" s="630"/>
      <c r="R201" s="614"/>
      <c r="S201" s="630"/>
      <c r="T201" s="630"/>
      <c r="U201" s="630"/>
      <c r="V201" s="630"/>
      <c r="W201" s="632"/>
      <c r="X201" s="651"/>
      <c r="Y201" s="644"/>
      <c r="Z201" s="645"/>
      <c r="AA201" s="610"/>
      <c r="AB201" s="654"/>
      <c r="AC201" s="113"/>
      <c r="AE201" s="651"/>
      <c r="AF201" s="644"/>
      <c r="AG201" s="610"/>
      <c r="AH201" s="654"/>
      <c r="AI201" s="113"/>
      <c r="AJ201" s="620"/>
      <c r="AK201" s="636"/>
      <c r="AL201" s="636"/>
      <c r="AM201" s="622"/>
      <c r="AN201" s="623"/>
      <c r="AO201" s="622"/>
      <c r="AP201" s="623"/>
      <c r="AQ201" s="623"/>
      <c r="AR201" s="623"/>
      <c r="AS201" s="620"/>
      <c r="AT201" s="621"/>
      <c r="AU201" s="623"/>
      <c r="AV201" s="623"/>
      <c r="BE201" s="635"/>
      <c r="BF201" s="638"/>
      <c r="BG201" s="638"/>
    </row>
    <row r="202" spans="1:59" ht="30" customHeight="1" x14ac:dyDescent="0.75">
      <c r="A202" s="655" t="s">
        <v>282</v>
      </c>
      <c r="B202" s="625"/>
      <c r="C202" s="626" t="s">
        <v>1050</v>
      </c>
      <c r="D202" s="610"/>
      <c r="E202" s="654" t="s">
        <v>164</v>
      </c>
      <c r="F202" s="112">
        <v>1</v>
      </c>
      <c r="G202" s="628"/>
      <c r="H202" s="656"/>
      <c r="I202" s="657">
        <f>F202*H202</f>
        <v>0</v>
      </c>
      <c r="J202" s="663"/>
      <c r="K202" s="630">
        <f t="shared" si="71"/>
        <v>0</v>
      </c>
      <c r="L202" s="613"/>
      <c r="M202" s="614">
        <f t="shared" si="80"/>
        <v>0</v>
      </c>
      <c r="N202" s="614"/>
      <c r="O202" s="630">
        <f t="shared" si="94"/>
        <v>0</v>
      </c>
      <c r="P202" s="658"/>
      <c r="Q202" s="630">
        <f t="shared" si="95"/>
        <v>0</v>
      </c>
      <c r="R202" s="659"/>
      <c r="S202" s="630">
        <f t="shared" ref="S202:S210" si="97">F202*R202</f>
        <v>0</v>
      </c>
      <c r="T202" s="630">
        <f t="shared" ref="T202:T210" si="98">I202+Q202+M202</f>
        <v>0</v>
      </c>
      <c r="U202" s="630">
        <f t="shared" ref="U202:U210" si="99">+K202+O202+S202</f>
        <v>0</v>
      </c>
      <c r="V202" s="630">
        <f t="shared" si="96"/>
        <v>0</v>
      </c>
      <c r="W202" s="632"/>
      <c r="X202" s="660"/>
      <c r="Y202" s="415"/>
      <c r="Z202" s="633"/>
      <c r="AA202" s="610"/>
      <c r="AB202" s="654"/>
      <c r="AC202" s="113"/>
      <c r="AE202" s="660"/>
      <c r="AF202" s="633"/>
      <c r="AG202" s="610"/>
      <c r="AH202" s="654"/>
      <c r="AI202" s="113"/>
      <c r="AJ202" s="635"/>
      <c r="AK202" s="636"/>
      <c r="AL202" s="636"/>
      <c r="AM202" s="637"/>
      <c r="AN202" s="638"/>
      <c r="AO202" s="622"/>
      <c r="AP202" s="623"/>
      <c r="AQ202" s="623"/>
      <c r="AR202" s="623"/>
      <c r="AS202" s="635"/>
      <c r="AT202" s="636"/>
      <c r="AU202" s="638"/>
      <c r="AV202" s="638"/>
      <c r="BE202" s="635"/>
      <c r="BF202" s="638"/>
      <c r="BG202" s="638"/>
    </row>
    <row r="203" spans="1:59" ht="30" customHeight="1" x14ac:dyDescent="0.75">
      <c r="A203" s="655" t="s">
        <v>287</v>
      </c>
      <c r="B203" s="625"/>
      <c r="C203" s="626" t="s">
        <v>283</v>
      </c>
      <c r="D203" s="610"/>
      <c r="E203" s="654" t="s">
        <v>886</v>
      </c>
      <c r="F203" s="112">
        <v>2</v>
      </c>
      <c r="G203" s="628"/>
      <c r="H203" s="656"/>
      <c r="I203" s="657">
        <f t="shared" ref="I203:I205" si="100">F203*H203</f>
        <v>0</v>
      </c>
      <c r="J203" s="663"/>
      <c r="K203" s="630">
        <f t="shared" si="71"/>
        <v>0</v>
      </c>
      <c r="L203" s="613"/>
      <c r="M203" s="614">
        <f t="shared" si="80"/>
        <v>0</v>
      </c>
      <c r="N203" s="614"/>
      <c r="O203" s="630">
        <f t="shared" si="94"/>
        <v>0</v>
      </c>
      <c r="P203" s="658"/>
      <c r="Q203" s="630">
        <f t="shared" si="95"/>
        <v>0</v>
      </c>
      <c r="R203" s="659"/>
      <c r="S203" s="630">
        <f t="shared" si="97"/>
        <v>0</v>
      </c>
      <c r="T203" s="630">
        <f t="shared" si="98"/>
        <v>0</v>
      </c>
      <c r="U203" s="630">
        <f t="shared" si="99"/>
        <v>0</v>
      </c>
      <c r="V203" s="630">
        <f t="shared" si="96"/>
        <v>0</v>
      </c>
      <c r="W203" s="632"/>
      <c r="X203" s="660"/>
      <c r="Y203" s="415"/>
      <c r="Z203" s="633"/>
      <c r="AA203" s="610"/>
      <c r="AB203" s="654"/>
      <c r="AC203" s="113"/>
      <c r="AE203" s="660"/>
      <c r="AF203" s="633"/>
      <c r="AG203" s="610"/>
      <c r="AH203" s="654"/>
      <c r="AI203" s="113"/>
      <c r="AJ203" s="635"/>
      <c r="AK203" s="636"/>
      <c r="AL203" s="636"/>
      <c r="AM203" s="637"/>
      <c r="AN203" s="638"/>
      <c r="AO203" s="622"/>
      <c r="AP203" s="623"/>
      <c r="AQ203" s="623"/>
      <c r="AR203" s="623"/>
      <c r="AS203" s="635"/>
      <c r="AT203" s="636"/>
      <c r="AU203" s="638"/>
      <c r="AV203" s="638"/>
      <c r="BE203" s="635"/>
      <c r="BF203" s="638"/>
      <c r="BG203" s="638"/>
    </row>
    <row r="204" spans="1:59" ht="30" customHeight="1" x14ac:dyDescent="0.75">
      <c r="A204" s="655" t="s">
        <v>290</v>
      </c>
      <c r="B204" s="625"/>
      <c r="C204" s="626" t="s">
        <v>288</v>
      </c>
      <c r="D204" s="610"/>
      <c r="E204" s="654" t="s">
        <v>886</v>
      </c>
      <c r="F204" s="112">
        <v>2</v>
      </c>
      <c r="G204" s="628"/>
      <c r="H204" s="656"/>
      <c r="I204" s="657">
        <f t="shared" si="100"/>
        <v>0</v>
      </c>
      <c r="J204" s="663"/>
      <c r="K204" s="630">
        <f t="shared" si="71"/>
        <v>0</v>
      </c>
      <c r="L204" s="613"/>
      <c r="M204" s="614">
        <f t="shared" si="80"/>
        <v>0</v>
      </c>
      <c r="N204" s="614"/>
      <c r="O204" s="630">
        <f t="shared" si="94"/>
        <v>0</v>
      </c>
      <c r="P204" s="658"/>
      <c r="Q204" s="630">
        <f t="shared" si="95"/>
        <v>0</v>
      </c>
      <c r="R204" s="659"/>
      <c r="S204" s="630">
        <f t="shared" si="97"/>
        <v>0</v>
      </c>
      <c r="T204" s="630">
        <f t="shared" si="98"/>
        <v>0</v>
      </c>
      <c r="U204" s="630">
        <f t="shared" si="99"/>
        <v>0</v>
      </c>
      <c r="V204" s="630">
        <f t="shared" si="96"/>
        <v>0</v>
      </c>
      <c r="W204" s="632"/>
      <c r="X204" s="660"/>
      <c r="Y204" s="415"/>
      <c r="Z204" s="633"/>
      <c r="AA204" s="610"/>
      <c r="AB204" s="654"/>
      <c r="AC204" s="113"/>
      <c r="AE204" s="660"/>
      <c r="AF204" s="633"/>
      <c r="AG204" s="610"/>
      <c r="AH204" s="654"/>
      <c r="AI204" s="113"/>
      <c r="AJ204" s="635"/>
      <c r="AK204" s="636"/>
      <c r="AL204" s="636"/>
      <c r="AM204" s="637"/>
      <c r="AN204" s="638"/>
      <c r="AO204" s="622"/>
      <c r="AP204" s="623"/>
      <c r="AQ204" s="623"/>
      <c r="AR204" s="623"/>
      <c r="AS204" s="635"/>
      <c r="AT204" s="636"/>
      <c r="AU204" s="638"/>
      <c r="AV204" s="638"/>
      <c r="BE204" s="635"/>
      <c r="BF204" s="638"/>
      <c r="BG204" s="638"/>
    </row>
    <row r="205" spans="1:59" ht="30" customHeight="1" x14ac:dyDescent="0.75">
      <c r="A205" s="655" t="s">
        <v>1027</v>
      </c>
      <c r="B205" s="625"/>
      <c r="C205" s="626" t="s">
        <v>291</v>
      </c>
      <c r="D205" s="610"/>
      <c r="E205" s="654" t="s">
        <v>164</v>
      </c>
      <c r="F205" s="112">
        <v>6</v>
      </c>
      <c r="G205" s="628"/>
      <c r="H205" s="656"/>
      <c r="I205" s="657">
        <f t="shared" si="100"/>
        <v>0</v>
      </c>
      <c r="J205" s="663"/>
      <c r="K205" s="630">
        <f t="shared" si="71"/>
        <v>0</v>
      </c>
      <c r="L205" s="613"/>
      <c r="M205" s="614">
        <f t="shared" si="80"/>
        <v>0</v>
      </c>
      <c r="N205" s="614"/>
      <c r="O205" s="630">
        <f t="shared" si="94"/>
        <v>0</v>
      </c>
      <c r="P205" s="658"/>
      <c r="Q205" s="630">
        <f t="shared" si="95"/>
        <v>0</v>
      </c>
      <c r="R205" s="659"/>
      <c r="S205" s="630">
        <f t="shared" si="97"/>
        <v>0</v>
      </c>
      <c r="T205" s="630">
        <f t="shared" si="98"/>
        <v>0</v>
      </c>
      <c r="U205" s="630">
        <f t="shared" si="99"/>
        <v>0</v>
      </c>
      <c r="V205" s="630">
        <f t="shared" si="96"/>
        <v>0</v>
      </c>
      <c r="W205" s="632"/>
      <c r="X205" s="660"/>
      <c r="Y205" s="415"/>
      <c r="Z205" s="633"/>
      <c r="AA205" s="610"/>
      <c r="AB205" s="654"/>
      <c r="AC205" s="113"/>
      <c r="AE205" s="660"/>
      <c r="AF205" s="633"/>
      <c r="AG205" s="610"/>
      <c r="AH205" s="654"/>
      <c r="AI205" s="113"/>
      <c r="AJ205" s="635"/>
      <c r="AK205" s="636"/>
      <c r="AL205" s="636"/>
      <c r="AM205" s="637"/>
      <c r="AN205" s="638"/>
      <c r="AO205" s="622"/>
      <c r="AP205" s="623"/>
      <c r="AQ205" s="623"/>
      <c r="AR205" s="623"/>
      <c r="AS205" s="635"/>
      <c r="AT205" s="636"/>
      <c r="AU205" s="638"/>
      <c r="AV205" s="638"/>
      <c r="BE205" s="635"/>
      <c r="BF205" s="638"/>
      <c r="BG205" s="638"/>
    </row>
    <row r="206" spans="1:59" ht="30" customHeight="1" x14ac:dyDescent="0.75">
      <c r="A206" s="625" t="s">
        <v>293</v>
      </c>
      <c r="B206" s="608" t="s">
        <v>594</v>
      </c>
      <c r="C206" s="626"/>
      <c r="D206" s="610"/>
      <c r="E206" s="654"/>
      <c r="F206" s="112"/>
      <c r="G206" s="628"/>
      <c r="H206" s="656"/>
      <c r="I206" s="657"/>
      <c r="J206" s="663"/>
      <c r="K206" s="664"/>
      <c r="L206" s="613"/>
      <c r="M206" s="614">
        <f t="shared" si="80"/>
        <v>0</v>
      </c>
      <c r="N206" s="614"/>
      <c r="O206" s="630">
        <f t="shared" si="94"/>
        <v>0</v>
      </c>
      <c r="P206" s="658"/>
      <c r="Q206" s="630">
        <f t="shared" si="95"/>
        <v>0</v>
      </c>
      <c r="R206" s="656"/>
      <c r="S206" s="630">
        <f t="shared" si="97"/>
        <v>0</v>
      </c>
      <c r="T206" s="630">
        <f t="shared" si="98"/>
        <v>0</v>
      </c>
      <c r="U206" s="630">
        <f t="shared" si="99"/>
        <v>0</v>
      </c>
      <c r="V206" s="630">
        <f t="shared" si="96"/>
        <v>0</v>
      </c>
      <c r="W206" s="632"/>
      <c r="X206" s="660"/>
      <c r="Y206" s="415"/>
      <c r="Z206" s="633"/>
      <c r="AA206" s="610"/>
      <c r="AB206" s="654"/>
      <c r="AC206" s="113"/>
      <c r="AE206" s="660"/>
      <c r="AF206" s="633"/>
      <c r="AG206" s="610"/>
      <c r="AH206" s="654"/>
      <c r="AI206" s="113"/>
      <c r="AJ206" s="635"/>
      <c r="AK206" s="636"/>
      <c r="AL206" s="636"/>
      <c r="AM206" s="637"/>
      <c r="AN206" s="638"/>
      <c r="AO206" s="622"/>
      <c r="AP206" s="623"/>
      <c r="AQ206" s="623"/>
      <c r="AR206" s="623"/>
      <c r="AS206" s="635"/>
      <c r="AT206" s="636"/>
      <c r="AU206" s="638"/>
      <c r="AV206" s="638"/>
      <c r="BE206" s="635"/>
      <c r="BF206" s="638"/>
      <c r="BG206" s="638"/>
    </row>
    <row r="207" spans="1:59" ht="30" customHeight="1" x14ac:dyDescent="0.75">
      <c r="A207" s="655" t="s">
        <v>296</v>
      </c>
      <c r="B207" s="608"/>
      <c r="C207" s="626" t="s">
        <v>1050</v>
      </c>
      <c r="D207" s="610"/>
      <c r="E207" s="654" t="s">
        <v>164</v>
      </c>
      <c r="F207" s="112">
        <v>1</v>
      </c>
      <c r="G207" s="628"/>
      <c r="H207" s="656"/>
      <c r="I207" s="657">
        <f>F207*H207</f>
        <v>0</v>
      </c>
      <c r="J207" s="663"/>
      <c r="K207" s="630">
        <f t="shared" si="71"/>
        <v>0</v>
      </c>
      <c r="L207" s="613"/>
      <c r="M207" s="614">
        <f t="shared" si="80"/>
        <v>0</v>
      </c>
      <c r="N207" s="614"/>
      <c r="O207" s="630">
        <f t="shared" si="94"/>
        <v>0</v>
      </c>
      <c r="P207" s="658"/>
      <c r="Q207" s="630">
        <f t="shared" si="95"/>
        <v>0</v>
      </c>
      <c r="R207" s="656"/>
      <c r="S207" s="630">
        <f t="shared" si="97"/>
        <v>0</v>
      </c>
      <c r="T207" s="630">
        <f t="shared" si="98"/>
        <v>0</v>
      </c>
      <c r="U207" s="630">
        <f t="shared" si="99"/>
        <v>0</v>
      </c>
      <c r="V207" s="630">
        <f t="shared" si="96"/>
        <v>0</v>
      </c>
      <c r="W207" s="632"/>
      <c r="X207" s="660"/>
      <c r="Y207" s="415"/>
      <c r="Z207" s="633"/>
      <c r="AA207" s="610"/>
      <c r="AB207" s="654"/>
      <c r="AC207" s="113"/>
      <c r="AE207" s="660"/>
      <c r="AF207" s="633"/>
      <c r="AG207" s="610"/>
      <c r="AH207" s="654"/>
      <c r="AI207" s="113"/>
      <c r="AJ207" s="635"/>
      <c r="AK207" s="636"/>
      <c r="AL207" s="636"/>
      <c r="AM207" s="637"/>
      <c r="AN207" s="638"/>
      <c r="AO207" s="622"/>
      <c r="AP207" s="623"/>
      <c r="AQ207" s="623"/>
      <c r="AR207" s="623"/>
      <c r="AS207" s="635"/>
      <c r="AT207" s="636"/>
      <c r="AU207" s="638"/>
      <c r="AV207" s="638"/>
      <c r="BE207" s="635"/>
      <c r="BF207" s="638"/>
      <c r="BG207" s="638"/>
    </row>
    <row r="208" spans="1:59" ht="30" customHeight="1" x14ac:dyDescent="0.75">
      <c r="A208" s="655" t="s">
        <v>299</v>
      </c>
      <c r="B208" s="608"/>
      <c r="C208" s="626" t="s">
        <v>283</v>
      </c>
      <c r="D208" s="610"/>
      <c r="E208" s="654" t="s">
        <v>886</v>
      </c>
      <c r="F208" s="112">
        <v>1</v>
      </c>
      <c r="G208" s="628"/>
      <c r="H208" s="656"/>
      <c r="I208" s="657">
        <f t="shared" ref="I208:I210" si="101">F208*H208</f>
        <v>0</v>
      </c>
      <c r="J208" s="663"/>
      <c r="K208" s="630">
        <f t="shared" si="71"/>
        <v>0</v>
      </c>
      <c r="L208" s="613"/>
      <c r="M208" s="614">
        <f t="shared" si="80"/>
        <v>0</v>
      </c>
      <c r="N208" s="614"/>
      <c r="O208" s="630">
        <f t="shared" si="94"/>
        <v>0</v>
      </c>
      <c r="P208" s="658"/>
      <c r="Q208" s="630">
        <f t="shared" si="95"/>
        <v>0</v>
      </c>
      <c r="R208" s="656"/>
      <c r="S208" s="630">
        <f t="shared" si="97"/>
        <v>0</v>
      </c>
      <c r="T208" s="630">
        <f t="shared" si="98"/>
        <v>0</v>
      </c>
      <c r="U208" s="630">
        <f t="shared" si="99"/>
        <v>0</v>
      </c>
      <c r="V208" s="630">
        <f t="shared" si="96"/>
        <v>0</v>
      </c>
      <c r="W208" s="632"/>
      <c r="X208" s="660"/>
      <c r="Y208" s="415"/>
      <c r="Z208" s="633"/>
      <c r="AA208" s="610"/>
      <c r="AB208" s="654"/>
      <c r="AC208" s="113"/>
      <c r="AE208" s="660"/>
      <c r="AF208" s="633"/>
      <c r="AG208" s="610"/>
      <c r="AH208" s="654"/>
      <c r="AI208" s="113"/>
      <c r="AJ208" s="635"/>
      <c r="AK208" s="636"/>
      <c r="AL208" s="636"/>
      <c r="AM208" s="637"/>
      <c r="AN208" s="638"/>
      <c r="AO208" s="622"/>
      <c r="AP208" s="623"/>
      <c r="AQ208" s="623"/>
      <c r="AR208" s="623"/>
      <c r="AS208" s="635"/>
      <c r="AT208" s="636"/>
      <c r="AU208" s="638"/>
      <c r="AV208" s="638"/>
      <c r="BE208" s="635"/>
      <c r="BF208" s="638"/>
      <c r="BG208" s="638"/>
    </row>
    <row r="209" spans="1:59" ht="30" customHeight="1" x14ac:dyDescent="0.75">
      <c r="A209" s="655" t="s">
        <v>302</v>
      </c>
      <c r="B209" s="608"/>
      <c r="C209" s="626" t="s">
        <v>288</v>
      </c>
      <c r="D209" s="610"/>
      <c r="E209" s="654" t="s">
        <v>886</v>
      </c>
      <c r="F209" s="112">
        <v>1</v>
      </c>
      <c r="G209" s="628"/>
      <c r="H209" s="656"/>
      <c r="I209" s="657">
        <f t="shared" si="101"/>
        <v>0</v>
      </c>
      <c r="J209" s="663"/>
      <c r="K209" s="630">
        <f t="shared" si="71"/>
        <v>0</v>
      </c>
      <c r="L209" s="613"/>
      <c r="M209" s="614">
        <f t="shared" si="80"/>
        <v>0</v>
      </c>
      <c r="N209" s="614"/>
      <c r="O209" s="630">
        <f t="shared" si="94"/>
        <v>0</v>
      </c>
      <c r="P209" s="658"/>
      <c r="Q209" s="630">
        <f t="shared" si="95"/>
        <v>0</v>
      </c>
      <c r="R209" s="656"/>
      <c r="S209" s="630">
        <f t="shared" si="97"/>
        <v>0</v>
      </c>
      <c r="T209" s="630">
        <f t="shared" si="98"/>
        <v>0</v>
      </c>
      <c r="U209" s="630">
        <f t="shared" si="99"/>
        <v>0</v>
      </c>
      <c r="V209" s="630">
        <f t="shared" si="96"/>
        <v>0</v>
      </c>
      <c r="W209" s="632"/>
      <c r="X209" s="660"/>
      <c r="Y209" s="415"/>
      <c r="Z209" s="633"/>
      <c r="AA209" s="610"/>
      <c r="AB209" s="654"/>
      <c r="AC209" s="113"/>
      <c r="AE209" s="660"/>
      <c r="AF209" s="633"/>
      <c r="AG209" s="610"/>
      <c r="AH209" s="654"/>
      <c r="AI209" s="113"/>
      <c r="AJ209" s="635"/>
      <c r="AK209" s="636"/>
      <c r="AL209" s="636"/>
      <c r="AM209" s="637"/>
      <c r="AN209" s="638"/>
      <c r="AO209" s="622"/>
      <c r="AP209" s="623"/>
      <c r="AQ209" s="623"/>
      <c r="AR209" s="623"/>
      <c r="AS209" s="635"/>
      <c r="AT209" s="636"/>
      <c r="AU209" s="638"/>
      <c r="AV209" s="638"/>
      <c r="BE209" s="635"/>
      <c r="BF209" s="638"/>
      <c r="BG209" s="638"/>
    </row>
    <row r="210" spans="1:59" ht="21.65" customHeight="1" x14ac:dyDescent="0.75">
      <c r="A210" s="655" t="s">
        <v>1051</v>
      </c>
      <c r="B210" s="625"/>
      <c r="C210" s="626" t="s">
        <v>635</v>
      </c>
      <c r="D210" s="610"/>
      <c r="E210" s="654" t="s">
        <v>164</v>
      </c>
      <c r="F210" s="112">
        <v>3</v>
      </c>
      <c r="G210" s="613"/>
      <c r="H210" s="614"/>
      <c r="I210" s="657">
        <f t="shared" si="101"/>
        <v>0</v>
      </c>
      <c r="J210" s="613"/>
      <c r="K210" s="630">
        <f t="shared" si="71"/>
        <v>0</v>
      </c>
      <c r="L210" s="613"/>
      <c r="M210" s="614">
        <f t="shared" si="80"/>
        <v>0</v>
      </c>
      <c r="N210" s="614"/>
      <c r="O210" s="630">
        <f t="shared" si="94"/>
        <v>0</v>
      </c>
      <c r="P210" s="613"/>
      <c r="Q210" s="630">
        <f t="shared" si="95"/>
        <v>0</v>
      </c>
      <c r="R210" s="614"/>
      <c r="S210" s="630">
        <f t="shared" si="97"/>
        <v>0</v>
      </c>
      <c r="T210" s="630">
        <f t="shared" si="98"/>
        <v>0</v>
      </c>
      <c r="U210" s="630">
        <f t="shared" si="99"/>
        <v>0</v>
      </c>
      <c r="V210" s="630">
        <f t="shared" si="96"/>
        <v>0</v>
      </c>
      <c r="W210" s="632"/>
      <c r="X210" s="660"/>
      <c r="Y210" s="415"/>
      <c r="Z210" s="633"/>
      <c r="AA210" s="610"/>
      <c r="AB210" s="654"/>
      <c r="AC210" s="113"/>
      <c r="AE210" s="660"/>
      <c r="AF210" s="633"/>
      <c r="AG210" s="610"/>
      <c r="AH210" s="654"/>
      <c r="AI210" s="113"/>
      <c r="AJ210" s="620"/>
      <c r="AK210" s="636"/>
      <c r="AL210" s="636"/>
      <c r="AM210" s="622"/>
      <c r="AN210" s="623"/>
      <c r="AO210" s="622"/>
      <c r="AP210" s="623"/>
      <c r="AQ210" s="623"/>
      <c r="AR210" s="623"/>
      <c r="AS210" s="620"/>
      <c r="AT210" s="621"/>
      <c r="AU210" s="623"/>
      <c r="AV210" s="623"/>
      <c r="BE210" s="635"/>
      <c r="BF210" s="638"/>
      <c r="BG210" s="638"/>
    </row>
    <row r="211" spans="1:59" ht="30" customHeight="1" x14ac:dyDescent="0.75">
      <c r="A211" s="650" t="s">
        <v>305</v>
      </c>
      <c r="B211" s="608" t="s">
        <v>294</v>
      </c>
      <c r="C211" s="609"/>
      <c r="D211" s="610"/>
      <c r="E211" s="654"/>
      <c r="F211" s="112"/>
      <c r="G211" s="613"/>
      <c r="H211" s="614"/>
      <c r="I211" s="616"/>
      <c r="J211" s="613"/>
      <c r="K211" s="616"/>
      <c r="L211" s="613"/>
      <c r="M211" s="614"/>
      <c r="N211" s="614"/>
      <c r="O211" s="630"/>
      <c r="P211" s="613"/>
      <c r="Q211" s="630"/>
      <c r="R211" s="614"/>
      <c r="S211" s="630"/>
      <c r="T211" s="630"/>
      <c r="U211" s="630"/>
      <c r="V211" s="630"/>
      <c r="W211" s="632"/>
      <c r="X211" s="651"/>
      <c r="Y211" s="644"/>
      <c r="Z211" s="645"/>
      <c r="AA211" s="610"/>
      <c r="AB211" s="654"/>
      <c r="AC211" s="113"/>
      <c r="AE211" s="651"/>
      <c r="AF211" s="644"/>
      <c r="AG211" s="610"/>
      <c r="AH211" s="654"/>
      <c r="AI211" s="113"/>
      <c r="AJ211" s="620"/>
      <c r="AK211" s="636"/>
      <c r="AL211" s="636"/>
      <c r="AM211" s="622"/>
      <c r="AN211" s="623"/>
      <c r="AO211" s="622"/>
      <c r="AP211" s="623"/>
      <c r="AQ211" s="623"/>
      <c r="AR211" s="623"/>
      <c r="AS211" s="620"/>
      <c r="AT211" s="621"/>
      <c r="AU211" s="623"/>
      <c r="AV211" s="623"/>
      <c r="BE211" s="635"/>
      <c r="BF211" s="638"/>
      <c r="BG211" s="638"/>
    </row>
    <row r="212" spans="1:59" ht="30" customHeight="1" x14ac:dyDescent="0.75">
      <c r="A212" s="655" t="s">
        <v>308</v>
      </c>
      <c r="B212" s="625"/>
      <c r="C212" s="626" t="s">
        <v>297</v>
      </c>
      <c r="D212" s="610"/>
      <c r="E212" s="654" t="s">
        <v>886</v>
      </c>
      <c r="F212" s="112">
        <v>1</v>
      </c>
      <c r="G212" s="628"/>
      <c r="H212" s="656"/>
      <c r="I212" s="657">
        <f>F212*H212</f>
        <v>0</v>
      </c>
      <c r="J212" s="663"/>
      <c r="K212" s="630">
        <f t="shared" si="71"/>
        <v>0</v>
      </c>
      <c r="L212" s="613"/>
      <c r="M212" s="614">
        <f t="shared" si="80"/>
        <v>0</v>
      </c>
      <c r="N212" s="614"/>
      <c r="O212" s="630">
        <f t="shared" si="94"/>
        <v>0</v>
      </c>
      <c r="P212" s="658"/>
      <c r="Q212" s="630">
        <f t="shared" si="95"/>
        <v>0</v>
      </c>
      <c r="R212" s="659"/>
      <c r="S212" s="630">
        <f>F212*R212</f>
        <v>0</v>
      </c>
      <c r="T212" s="630">
        <f>I212+Q212+M212</f>
        <v>0</v>
      </c>
      <c r="U212" s="630">
        <f>+K212+O212+S212</f>
        <v>0</v>
      </c>
      <c r="V212" s="630">
        <f t="shared" si="96"/>
        <v>0</v>
      </c>
      <c r="W212" s="632"/>
      <c r="X212" s="660"/>
      <c r="Y212" s="415"/>
      <c r="Z212" s="633"/>
      <c r="AA212" s="610"/>
      <c r="AB212" s="654"/>
      <c r="AC212" s="113"/>
      <c r="AE212" s="660"/>
      <c r="AF212" s="633"/>
      <c r="AG212" s="610"/>
      <c r="AH212" s="654"/>
      <c r="AI212" s="113"/>
      <c r="AJ212" s="635"/>
      <c r="AK212" s="636"/>
      <c r="AL212" s="636"/>
      <c r="AM212" s="637"/>
      <c r="AN212" s="638"/>
      <c r="AO212" s="622"/>
      <c r="AP212" s="623"/>
      <c r="AQ212" s="623"/>
      <c r="AR212" s="623"/>
      <c r="AS212" s="635"/>
      <c r="AT212" s="636"/>
      <c r="AU212" s="638"/>
      <c r="AV212" s="638"/>
      <c r="BE212" s="635"/>
      <c r="BF212" s="638"/>
      <c r="BG212" s="638"/>
    </row>
    <row r="213" spans="1:59" ht="30" customHeight="1" x14ac:dyDescent="0.75">
      <c r="A213" s="655" t="s">
        <v>309</v>
      </c>
      <c r="B213" s="625"/>
      <c r="C213" s="626" t="s">
        <v>300</v>
      </c>
      <c r="D213" s="610"/>
      <c r="E213" s="654" t="s">
        <v>886</v>
      </c>
      <c r="F213" s="112">
        <v>1</v>
      </c>
      <c r="G213" s="628"/>
      <c r="H213" s="656"/>
      <c r="I213" s="657">
        <f t="shared" ref="I213:I214" si="102">F213*H213</f>
        <v>0</v>
      </c>
      <c r="J213" s="663"/>
      <c r="K213" s="630">
        <f t="shared" si="71"/>
        <v>0</v>
      </c>
      <c r="L213" s="613"/>
      <c r="M213" s="614">
        <f t="shared" si="80"/>
        <v>0</v>
      </c>
      <c r="N213" s="614"/>
      <c r="O213" s="630">
        <f t="shared" si="94"/>
        <v>0</v>
      </c>
      <c r="P213" s="658"/>
      <c r="Q213" s="630">
        <f t="shared" si="95"/>
        <v>0</v>
      </c>
      <c r="R213" s="659"/>
      <c r="S213" s="630">
        <f>F213*R213</f>
        <v>0</v>
      </c>
      <c r="T213" s="630">
        <f>I213+Q213+M213</f>
        <v>0</v>
      </c>
      <c r="U213" s="630">
        <f>+K213+O213+S213</f>
        <v>0</v>
      </c>
      <c r="V213" s="630">
        <f t="shared" si="96"/>
        <v>0</v>
      </c>
      <c r="W213" s="632"/>
      <c r="X213" s="660"/>
      <c r="Y213" s="415"/>
      <c r="Z213" s="633"/>
      <c r="AA213" s="610"/>
      <c r="AB213" s="654"/>
      <c r="AC213" s="113"/>
      <c r="AE213" s="660"/>
      <c r="AF213" s="633"/>
      <c r="AG213" s="610"/>
      <c r="AH213" s="654"/>
      <c r="AI213" s="113"/>
      <c r="AJ213" s="635"/>
      <c r="AK213" s="636"/>
      <c r="AL213" s="636"/>
      <c r="AM213" s="637"/>
      <c r="AN213" s="638"/>
      <c r="AO213" s="622"/>
      <c r="AP213" s="623"/>
      <c r="AQ213" s="623"/>
      <c r="AR213" s="623"/>
      <c r="AS213" s="635"/>
      <c r="AT213" s="636"/>
      <c r="AU213" s="638"/>
      <c r="AV213" s="638"/>
      <c r="BE213" s="635"/>
      <c r="BF213" s="638"/>
      <c r="BG213" s="638"/>
    </row>
    <row r="214" spans="1:59" ht="30" customHeight="1" x14ac:dyDescent="0.75">
      <c r="A214" s="655" t="s">
        <v>310</v>
      </c>
      <c r="B214" s="625"/>
      <c r="C214" s="626" t="s">
        <v>303</v>
      </c>
      <c r="D214" s="610"/>
      <c r="E214" s="654" t="s">
        <v>886</v>
      </c>
      <c r="F214" s="112">
        <v>1</v>
      </c>
      <c r="G214" s="628"/>
      <c r="H214" s="656"/>
      <c r="I214" s="657">
        <f t="shared" si="102"/>
        <v>0</v>
      </c>
      <c r="J214" s="663"/>
      <c r="K214" s="630">
        <f t="shared" ref="K214" si="103">+F214*J214</f>
        <v>0</v>
      </c>
      <c r="L214" s="613"/>
      <c r="M214" s="614">
        <f t="shared" si="80"/>
        <v>0</v>
      </c>
      <c r="N214" s="614"/>
      <c r="O214" s="630">
        <f t="shared" si="94"/>
        <v>0</v>
      </c>
      <c r="P214" s="658"/>
      <c r="Q214" s="630">
        <f t="shared" si="95"/>
        <v>0</v>
      </c>
      <c r="R214" s="659"/>
      <c r="S214" s="630">
        <f>F214*R214</f>
        <v>0</v>
      </c>
      <c r="T214" s="630">
        <f>I214+Q214+M214</f>
        <v>0</v>
      </c>
      <c r="U214" s="630">
        <f>+K214+O214+S214</f>
        <v>0</v>
      </c>
      <c r="V214" s="630">
        <f t="shared" si="96"/>
        <v>0</v>
      </c>
      <c r="W214" s="632"/>
      <c r="X214" s="660"/>
      <c r="Y214" s="415"/>
      <c r="Z214" s="633"/>
      <c r="AA214" s="610"/>
      <c r="AB214" s="654"/>
      <c r="AC214" s="113"/>
      <c r="AE214" s="660"/>
      <c r="AF214" s="633"/>
      <c r="AG214" s="610"/>
      <c r="AH214" s="654"/>
      <c r="AI214" s="113"/>
      <c r="AJ214" s="635"/>
      <c r="AK214" s="636"/>
      <c r="AL214" s="636"/>
      <c r="AM214" s="637"/>
      <c r="AN214" s="638"/>
      <c r="AO214" s="622"/>
      <c r="AP214" s="623"/>
      <c r="AQ214" s="623"/>
      <c r="AR214" s="623"/>
      <c r="AS214" s="635"/>
      <c r="AT214" s="636"/>
      <c r="AU214" s="638"/>
      <c r="AV214" s="638"/>
      <c r="BE214" s="635"/>
      <c r="BF214" s="638"/>
      <c r="BG214" s="638"/>
    </row>
    <row r="215" spans="1:59" ht="30" customHeight="1" x14ac:dyDescent="0.75">
      <c r="A215" s="650" t="s">
        <v>319</v>
      </c>
      <c r="B215" s="608" t="s">
        <v>306</v>
      </c>
      <c r="C215" s="609"/>
      <c r="D215" s="610"/>
      <c r="E215" s="654"/>
      <c r="F215" s="112"/>
      <c r="G215" s="613"/>
      <c r="H215" s="614"/>
      <c r="I215" s="616"/>
      <c r="J215" s="613"/>
      <c r="K215" s="616"/>
      <c r="L215" s="613"/>
      <c r="M215" s="614"/>
      <c r="N215" s="614"/>
      <c r="O215" s="630"/>
      <c r="P215" s="613"/>
      <c r="Q215" s="630"/>
      <c r="R215" s="614"/>
      <c r="S215" s="630"/>
      <c r="T215" s="630"/>
      <c r="U215" s="630"/>
      <c r="V215" s="630"/>
      <c r="W215" s="632"/>
      <c r="X215" s="618"/>
      <c r="Y215" s="644"/>
      <c r="Z215" s="645"/>
      <c r="AA215" s="610"/>
      <c r="AB215" s="654"/>
      <c r="AC215" s="113"/>
      <c r="AE215" s="618"/>
      <c r="AF215" s="644"/>
      <c r="AG215" s="610"/>
      <c r="AH215" s="654"/>
      <c r="AI215" s="113"/>
      <c r="AJ215" s="620"/>
      <c r="AK215" s="636"/>
      <c r="AL215" s="636"/>
      <c r="AM215" s="622"/>
      <c r="AN215" s="623"/>
      <c r="AO215" s="622"/>
      <c r="AP215" s="623"/>
      <c r="AQ215" s="623"/>
      <c r="AR215" s="623"/>
      <c r="AS215" s="620"/>
      <c r="AT215" s="621"/>
      <c r="AU215" s="623"/>
      <c r="AV215" s="623"/>
      <c r="BE215" s="635"/>
      <c r="BF215" s="638"/>
      <c r="BG215" s="638"/>
    </row>
    <row r="216" spans="1:59" ht="30" customHeight="1" x14ac:dyDescent="0.75">
      <c r="A216" s="624" t="s">
        <v>322</v>
      </c>
      <c r="B216" s="625"/>
      <c r="C216" s="626" t="s">
        <v>1365</v>
      </c>
      <c r="D216" s="610"/>
      <c r="E216" s="611" t="s">
        <v>164</v>
      </c>
      <c r="F216" s="627">
        <v>2</v>
      </c>
      <c r="G216" s="628"/>
      <c r="H216" s="656"/>
      <c r="I216" s="657">
        <f>F216*H216</f>
        <v>0</v>
      </c>
      <c r="J216" s="663"/>
      <c r="K216" s="630">
        <f t="shared" ref="K216:K268" si="104">+F216*J216</f>
        <v>0</v>
      </c>
      <c r="L216" s="613"/>
      <c r="M216" s="614">
        <f t="shared" si="80"/>
        <v>0</v>
      </c>
      <c r="N216" s="614"/>
      <c r="O216" s="630">
        <f t="shared" si="94"/>
        <v>0</v>
      </c>
      <c r="P216" s="658"/>
      <c r="Q216" s="630">
        <f t="shared" si="95"/>
        <v>0</v>
      </c>
      <c r="R216" s="659"/>
      <c r="S216" s="630">
        <f t="shared" ref="S216:S223" si="105">F216*R216</f>
        <v>0</v>
      </c>
      <c r="T216" s="630">
        <f t="shared" ref="T216:T223" si="106">I216+Q216+M216</f>
        <v>0</v>
      </c>
      <c r="U216" s="630">
        <f t="shared" ref="U216:U223" si="107">+K216+O216+S216</f>
        <v>0</v>
      </c>
      <c r="V216" s="630">
        <f t="shared" si="96"/>
        <v>0</v>
      </c>
      <c r="W216" s="632"/>
      <c r="X216" s="610"/>
      <c r="Y216" s="415"/>
      <c r="Z216" s="633"/>
      <c r="AA216" s="610"/>
      <c r="AB216" s="611"/>
      <c r="AC216" s="634"/>
      <c r="AE216" s="610"/>
      <c r="AF216" s="633"/>
      <c r="AG216" s="610"/>
      <c r="AH216" s="611"/>
      <c r="AI216" s="634"/>
      <c r="AJ216" s="635"/>
      <c r="AK216" s="636"/>
      <c r="AL216" s="636"/>
      <c r="AM216" s="637"/>
      <c r="AN216" s="638"/>
      <c r="AO216" s="622"/>
      <c r="AP216" s="623"/>
      <c r="AQ216" s="623"/>
      <c r="AR216" s="623"/>
      <c r="AS216" s="635"/>
      <c r="AT216" s="636"/>
      <c r="AU216" s="638"/>
      <c r="AV216" s="638"/>
      <c r="BE216" s="635"/>
      <c r="BF216" s="638"/>
      <c r="BG216" s="638"/>
    </row>
    <row r="217" spans="1:59" ht="30" customHeight="1" x14ac:dyDescent="0.75">
      <c r="A217" s="624" t="s">
        <v>333</v>
      </c>
      <c r="B217" s="625"/>
      <c r="C217" s="626" t="s">
        <v>1028</v>
      </c>
      <c r="D217" s="610"/>
      <c r="E217" s="611" t="s">
        <v>164</v>
      </c>
      <c r="F217" s="733">
        <v>4</v>
      </c>
      <c r="G217" s="628"/>
      <c r="H217" s="656"/>
      <c r="I217" s="657">
        <f t="shared" ref="I217:I223" si="108">F217*H217</f>
        <v>0</v>
      </c>
      <c r="J217" s="663"/>
      <c r="K217" s="630">
        <f t="shared" si="104"/>
        <v>0</v>
      </c>
      <c r="L217" s="613"/>
      <c r="M217" s="614">
        <f t="shared" si="80"/>
        <v>0</v>
      </c>
      <c r="N217" s="614"/>
      <c r="O217" s="630">
        <f t="shared" si="94"/>
        <v>0</v>
      </c>
      <c r="P217" s="658"/>
      <c r="Q217" s="630">
        <f t="shared" si="95"/>
        <v>0</v>
      </c>
      <c r="R217" s="659"/>
      <c r="S217" s="630">
        <f t="shared" si="105"/>
        <v>0</v>
      </c>
      <c r="T217" s="630">
        <f t="shared" si="106"/>
        <v>0</v>
      </c>
      <c r="U217" s="630">
        <f t="shared" si="107"/>
        <v>0</v>
      </c>
      <c r="V217" s="630">
        <f t="shared" si="96"/>
        <v>0</v>
      </c>
      <c r="W217" s="632"/>
      <c r="X217" s="610"/>
      <c r="Y217" s="415"/>
      <c r="Z217" s="633"/>
      <c r="AA217" s="610"/>
      <c r="AB217" s="611"/>
      <c r="AC217" s="634"/>
      <c r="AE217" s="610"/>
      <c r="AF217" s="633"/>
      <c r="AG217" s="610"/>
      <c r="AH217" s="611"/>
      <c r="AI217" s="634"/>
      <c r="AJ217" s="635"/>
      <c r="AK217" s="636"/>
      <c r="AL217" s="636"/>
      <c r="AM217" s="637"/>
      <c r="AN217" s="638"/>
      <c r="AO217" s="622"/>
      <c r="AP217" s="623"/>
      <c r="AQ217" s="623"/>
      <c r="AR217" s="623"/>
      <c r="AS217" s="635"/>
      <c r="AT217" s="636"/>
      <c r="AU217" s="638"/>
      <c r="AV217" s="638"/>
      <c r="BE217" s="635"/>
      <c r="BF217" s="638"/>
      <c r="BG217" s="638"/>
    </row>
    <row r="218" spans="1:59" ht="30" customHeight="1" x14ac:dyDescent="0.75">
      <c r="A218" s="624" t="s">
        <v>326</v>
      </c>
      <c r="B218" s="625"/>
      <c r="C218" s="626" t="s">
        <v>1052</v>
      </c>
      <c r="D218" s="610"/>
      <c r="E218" s="611" t="s">
        <v>164</v>
      </c>
      <c r="F218" s="627">
        <v>1</v>
      </c>
      <c r="G218" s="628"/>
      <c r="H218" s="656"/>
      <c r="I218" s="657">
        <f t="shared" si="108"/>
        <v>0</v>
      </c>
      <c r="J218" s="663"/>
      <c r="K218" s="630">
        <f t="shared" si="104"/>
        <v>0</v>
      </c>
      <c r="L218" s="613"/>
      <c r="M218" s="614">
        <f t="shared" si="80"/>
        <v>0</v>
      </c>
      <c r="N218" s="614"/>
      <c r="O218" s="630">
        <f t="shared" si="94"/>
        <v>0</v>
      </c>
      <c r="P218" s="658"/>
      <c r="Q218" s="630">
        <f t="shared" si="95"/>
        <v>0</v>
      </c>
      <c r="R218" s="659"/>
      <c r="S218" s="630">
        <f t="shared" si="105"/>
        <v>0</v>
      </c>
      <c r="T218" s="630">
        <f t="shared" si="106"/>
        <v>0</v>
      </c>
      <c r="U218" s="630">
        <f t="shared" si="107"/>
        <v>0</v>
      </c>
      <c r="V218" s="630">
        <f t="shared" si="96"/>
        <v>0</v>
      </c>
      <c r="W218" s="632"/>
      <c r="X218" s="610"/>
      <c r="Y218" s="415"/>
      <c r="Z218" s="633"/>
      <c r="AA218" s="610"/>
      <c r="AB218" s="611"/>
      <c r="AC218" s="634"/>
      <c r="AE218" s="610"/>
      <c r="AF218" s="633"/>
      <c r="AG218" s="610"/>
      <c r="AH218" s="611"/>
      <c r="AI218" s="634"/>
      <c r="AJ218" s="635"/>
      <c r="AK218" s="636"/>
      <c r="AL218" s="636"/>
      <c r="AM218" s="637"/>
      <c r="AN218" s="638"/>
      <c r="AO218" s="622"/>
      <c r="AP218" s="623"/>
      <c r="AQ218" s="623"/>
      <c r="AR218" s="623"/>
      <c r="AS218" s="635"/>
      <c r="AT218" s="636"/>
      <c r="AU218" s="638"/>
      <c r="AV218" s="638"/>
      <c r="BE218" s="635"/>
      <c r="BF218" s="638"/>
      <c r="BG218" s="638"/>
    </row>
    <row r="219" spans="1:59" ht="30" customHeight="1" x14ac:dyDescent="0.75">
      <c r="A219" s="624" t="s">
        <v>329</v>
      </c>
      <c r="B219" s="625"/>
      <c r="C219" s="626" t="s">
        <v>1053</v>
      </c>
      <c r="D219" s="610"/>
      <c r="E219" s="611" t="s">
        <v>164</v>
      </c>
      <c r="F219" s="627">
        <v>2</v>
      </c>
      <c r="G219" s="628"/>
      <c r="H219" s="656"/>
      <c r="I219" s="657">
        <f t="shared" si="108"/>
        <v>0</v>
      </c>
      <c r="J219" s="663"/>
      <c r="K219" s="630">
        <f t="shared" si="104"/>
        <v>0</v>
      </c>
      <c r="L219" s="613"/>
      <c r="M219" s="614">
        <f t="shared" si="80"/>
        <v>0</v>
      </c>
      <c r="N219" s="614"/>
      <c r="O219" s="630">
        <f t="shared" si="94"/>
        <v>0</v>
      </c>
      <c r="P219" s="658"/>
      <c r="Q219" s="630">
        <f t="shared" si="95"/>
        <v>0</v>
      </c>
      <c r="R219" s="659"/>
      <c r="S219" s="630">
        <f t="shared" si="105"/>
        <v>0</v>
      </c>
      <c r="T219" s="630">
        <f t="shared" si="106"/>
        <v>0</v>
      </c>
      <c r="U219" s="630">
        <f t="shared" si="107"/>
        <v>0</v>
      </c>
      <c r="V219" s="630">
        <f t="shared" si="96"/>
        <v>0</v>
      </c>
      <c r="W219" s="632"/>
      <c r="X219" s="610"/>
      <c r="Y219" s="415"/>
      <c r="Z219" s="633"/>
      <c r="AA219" s="610"/>
      <c r="AB219" s="611"/>
      <c r="AC219" s="634"/>
      <c r="AE219" s="610"/>
      <c r="AF219" s="633"/>
      <c r="AG219" s="610"/>
      <c r="AH219" s="611"/>
      <c r="AI219" s="634"/>
      <c r="AJ219" s="635"/>
      <c r="AK219" s="636"/>
      <c r="AL219" s="636"/>
      <c r="AM219" s="637"/>
      <c r="AN219" s="638"/>
      <c r="AO219" s="622"/>
      <c r="AP219" s="623"/>
      <c r="AQ219" s="623"/>
      <c r="AR219" s="623"/>
      <c r="AS219" s="635"/>
      <c r="AT219" s="636"/>
      <c r="AU219" s="638"/>
      <c r="AV219" s="638"/>
      <c r="BE219" s="635"/>
      <c r="BF219" s="638"/>
      <c r="BG219" s="638"/>
    </row>
    <row r="220" spans="1:59" ht="30" customHeight="1" x14ac:dyDescent="0.75">
      <c r="A220" s="624" t="s">
        <v>330</v>
      </c>
      <c r="B220" s="625"/>
      <c r="C220" s="626" t="s">
        <v>1054</v>
      </c>
      <c r="D220" s="610"/>
      <c r="E220" s="611" t="s">
        <v>164</v>
      </c>
      <c r="F220" s="627">
        <v>2</v>
      </c>
      <c r="G220" s="628"/>
      <c r="H220" s="656"/>
      <c r="I220" s="657">
        <f t="shared" si="108"/>
        <v>0</v>
      </c>
      <c r="J220" s="663"/>
      <c r="K220" s="630">
        <f t="shared" si="104"/>
        <v>0</v>
      </c>
      <c r="L220" s="613"/>
      <c r="M220" s="614">
        <f t="shared" si="80"/>
        <v>0</v>
      </c>
      <c r="N220" s="614"/>
      <c r="O220" s="630">
        <f t="shared" si="94"/>
        <v>0</v>
      </c>
      <c r="P220" s="658"/>
      <c r="Q220" s="630">
        <f t="shared" si="95"/>
        <v>0</v>
      </c>
      <c r="R220" s="659"/>
      <c r="S220" s="630">
        <f t="shared" si="105"/>
        <v>0</v>
      </c>
      <c r="T220" s="630">
        <f t="shared" si="106"/>
        <v>0</v>
      </c>
      <c r="U220" s="630">
        <f t="shared" si="107"/>
        <v>0</v>
      </c>
      <c r="V220" s="630">
        <f t="shared" si="96"/>
        <v>0</v>
      </c>
      <c r="W220" s="632"/>
      <c r="X220" s="610"/>
      <c r="Y220" s="415"/>
      <c r="Z220" s="633"/>
      <c r="AA220" s="610"/>
      <c r="AB220" s="611"/>
      <c r="AC220" s="634"/>
      <c r="AE220" s="610"/>
      <c r="AF220" s="633"/>
      <c r="AG220" s="610"/>
      <c r="AH220" s="611"/>
      <c r="AI220" s="634"/>
      <c r="AJ220" s="635"/>
      <c r="AK220" s="636"/>
      <c r="AL220" s="636"/>
      <c r="AM220" s="637"/>
      <c r="AN220" s="638"/>
      <c r="AO220" s="622"/>
      <c r="AP220" s="623"/>
      <c r="AQ220" s="623"/>
      <c r="AR220" s="623"/>
      <c r="AS220" s="635"/>
      <c r="AT220" s="636"/>
      <c r="AU220" s="638"/>
      <c r="AV220" s="638"/>
      <c r="BE220" s="635"/>
      <c r="BF220" s="638"/>
      <c r="BG220" s="638"/>
    </row>
    <row r="221" spans="1:59" ht="30" customHeight="1" x14ac:dyDescent="0.75">
      <c r="A221" s="624" t="s">
        <v>336</v>
      </c>
      <c r="B221" s="625"/>
      <c r="C221" s="661" t="s">
        <v>1055</v>
      </c>
      <c r="D221" s="610"/>
      <c r="E221" s="611" t="s">
        <v>164</v>
      </c>
      <c r="F221" s="627">
        <v>2</v>
      </c>
      <c r="G221" s="628"/>
      <c r="H221" s="656"/>
      <c r="I221" s="657">
        <f t="shared" si="108"/>
        <v>0</v>
      </c>
      <c r="J221" s="663"/>
      <c r="K221" s="630">
        <f t="shared" si="104"/>
        <v>0</v>
      </c>
      <c r="L221" s="613"/>
      <c r="M221" s="614">
        <f t="shared" si="80"/>
        <v>0</v>
      </c>
      <c r="N221" s="614"/>
      <c r="O221" s="630">
        <f t="shared" si="94"/>
        <v>0</v>
      </c>
      <c r="P221" s="658"/>
      <c r="Q221" s="630">
        <f t="shared" si="95"/>
        <v>0</v>
      </c>
      <c r="R221" s="659"/>
      <c r="S221" s="630">
        <f t="shared" si="105"/>
        <v>0</v>
      </c>
      <c r="T221" s="630">
        <f t="shared" si="106"/>
        <v>0</v>
      </c>
      <c r="U221" s="630">
        <f t="shared" si="107"/>
        <v>0</v>
      </c>
      <c r="V221" s="630">
        <f t="shared" si="96"/>
        <v>0</v>
      </c>
      <c r="W221" s="632"/>
      <c r="X221" s="610"/>
      <c r="Y221" s="415"/>
      <c r="Z221" s="633"/>
      <c r="AA221" s="610"/>
      <c r="AB221" s="611"/>
      <c r="AC221" s="634"/>
      <c r="AE221" s="610"/>
      <c r="AF221" s="633"/>
      <c r="AG221" s="610"/>
      <c r="AH221" s="611"/>
      <c r="AI221" s="634"/>
      <c r="AJ221" s="635"/>
      <c r="AK221" s="636"/>
      <c r="AL221" s="636"/>
      <c r="AM221" s="637"/>
      <c r="AN221" s="638"/>
      <c r="AO221" s="622"/>
      <c r="AP221" s="623"/>
      <c r="AQ221" s="623"/>
      <c r="AR221" s="623"/>
      <c r="AS221" s="635"/>
      <c r="AT221" s="636"/>
      <c r="AU221" s="638"/>
      <c r="AV221" s="638"/>
      <c r="BE221" s="635"/>
      <c r="BF221" s="638"/>
      <c r="BG221" s="638"/>
    </row>
    <row r="222" spans="1:59" ht="30" customHeight="1" x14ac:dyDescent="0.75">
      <c r="A222" s="624" t="s">
        <v>339</v>
      </c>
      <c r="B222" s="625"/>
      <c r="C222" s="626" t="s">
        <v>317</v>
      </c>
      <c r="D222" s="610"/>
      <c r="E222" s="654" t="s">
        <v>886</v>
      </c>
      <c r="F222" s="112">
        <v>1</v>
      </c>
      <c r="G222" s="628"/>
      <c r="H222" s="656"/>
      <c r="I222" s="657">
        <f t="shared" si="108"/>
        <v>0</v>
      </c>
      <c r="J222" s="663"/>
      <c r="K222" s="630">
        <f t="shared" si="104"/>
        <v>0</v>
      </c>
      <c r="L222" s="613"/>
      <c r="M222" s="614">
        <f t="shared" si="80"/>
        <v>0</v>
      </c>
      <c r="N222" s="614"/>
      <c r="O222" s="630">
        <f t="shared" si="94"/>
        <v>0</v>
      </c>
      <c r="P222" s="658"/>
      <c r="Q222" s="630">
        <f t="shared" si="95"/>
        <v>0</v>
      </c>
      <c r="R222" s="659"/>
      <c r="S222" s="630">
        <f t="shared" si="105"/>
        <v>0</v>
      </c>
      <c r="T222" s="630">
        <f t="shared" si="106"/>
        <v>0</v>
      </c>
      <c r="U222" s="630">
        <f t="shared" si="107"/>
        <v>0</v>
      </c>
      <c r="V222" s="630">
        <f t="shared" si="96"/>
        <v>0</v>
      </c>
      <c r="W222" s="632"/>
      <c r="X222" s="610"/>
      <c r="Y222" s="415"/>
      <c r="Z222" s="633"/>
      <c r="AA222" s="610"/>
      <c r="AB222" s="654"/>
      <c r="AC222" s="113"/>
      <c r="AE222" s="610"/>
      <c r="AF222" s="633"/>
      <c r="AG222" s="610"/>
      <c r="AH222" s="654"/>
      <c r="AI222" s="113"/>
      <c r="AJ222" s="635"/>
      <c r="AK222" s="636"/>
      <c r="AL222" s="636"/>
      <c r="AM222" s="637"/>
      <c r="AN222" s="638"/>
      <c r="AO222" s="622"/>
      <c r="AP222" s="623"/>
      <c r="AQ222" s="623"/>
      <c r="AR222" s="623"/>
      <c r="AS222" s="635"/>
      <c r="AT222" s="636"/>
      <c r="AU222" s="638"/>
      <c r="AV222" s="638"/>
      <c r="BE222" s="635"/>
      <c r="BF222" s="638"/>
      <c r="BG222" s="638"/>
    </row>
    <row r="223" spans="1:59" ht="30" customHeight="1" x14ac:dyDescent="0.75">
      <c r="A223" s="624" t="s">
        <v>342</v>
      </c>
      <c r="B223" s="625"/>
      <c r="C223" s="626" t="s">
        <v>194</v>
      </c>
      <c r="D223" s="610"/>
      <c r="E223" s="654" t="s">
        <v>886</v>
      </c>
      <c r="F223" s="112">
        <v>1</v>
      </c>
      <c r="G223" s="628"/>
      <c r="H223" s="656"/>
      <c r="I223" s="657">
        <f t="shared" si="108"/>
        <v>0</v>
      </c>
      <c r="J223" s="663"/>
      <c r="K223" s="630">
        <f t="shared" si="104"/>
        <v>0</v>
      </c>
      <c r="L223" s="613"/>
      <c r="M223" s="614">
        <f t="shared" si="80"/>
        <v>0</v>
      </c>
      <c r="N223" s="614"/>
      <c r="O223" s="630">
        <f t="shared" si="94"/>
        <v>0</v>
      </c>
      <c r="P223" s="658"/>
      <c r="Q223" s="630">
        <f t="shared" si="95"/>
        <v>0</v>
      </c>
      <c r="R223" s="659"/>
      <c r="S223" s="630">
        <f t="shared" si="105"/>
        <v>0</v>
      </c>
      <c r="T223" s="630">
        <f t="shared" si="106"/>
        <v>0</v>
      </c>
      <c r="U223" s="630">
        <f t="shared" si="107"/>
        <v>0</v>
      </c>
      <c r="V223" s="630">
        <f t="shared" si="96"/>
        <v>0</v>
      </c>
      <c r="W223" s="632"/>
      <c r="X223" s="610"/>
      <c r="Y223" s="415"/>
      <c r="Z223" s="633"/>
      <c r="AA223" s="610"/>
      <c r="AB223" s="654"/>
      <c r="AC223" s="113"/>
      <c r="AE223" s="610"/>
      <c r="AF223" s="633"/>
      <c r="AG223" s="610"/>
      <c r="AH223" s="654"/>
      <c r="AI223" s="113"/>
      <c r="AJ223" s="635"/>
      <c r="AK223" s="636"/>
      <c r="AL223" s="636"/>
      <c r="AM223" s="637"/>
      <c r="AN223" s="638"/>
      <c r="AO223" s="622"/>
      <c r="AP223" s="623"/>
      <c r="AQ223" s="623"/>
      <c r="AR223" s="623"/>
      <c r="AS223" s="635"/>
      <c r="AT223" s="636"/>
      <c r="AU223" s="638"/>
      <c r="AV223" s="638"/>
      <c r="BE223" s="635"/>
      <c r="BF223" s="638"/>
      <c r="BG223" s="638"/>
    </row>
    <row r="224" spans="1:59" ht="30" customHeight="1" x14ac:dyDescent="0.75">
      <c r="A224" s="607">
        <v>9</v>
      </c>
      <c r="B224" s="608" t="s">
        <v>320</v>
      </c>
      <c r="C224" s="609"/>
      <c r="D224" s="610"/>
      <c r="E224" s="654"/>
      <c r="F224" s="112"/>
      <c r="G224" s="613"/>
      <c r="H224" s="614"/>
      <c r="I224" s="616"/>
      <c r="J224" s="613"/>
      <c r="K224" s="616"/>
      <c r="L224" s="613"/>
      <c r="M224" s="614"/>
      <c r="N224" s="614"/>
      <c r="O224" s="630"/>
      <c r="P224" s="613"/>
      <c r="Q224" s="630"/>
      <c r="R224" s="614"/>
      <c r="S224" s="630"/>
      <c r="T224" s="630"/>
      <c r="U224" s="630"/>
      <c r="V224" s="630"/>
      <c r="W224" s="632"/>
      <c r="X224" s="618"/>
      <c r="Y224" s="644"/>
      <c r="Z224" s="645"/>
      <c r="AA224" s="610"/>
      <c r="AB224" s="654"/>
      <c r="AC224" s="113"/>
      <c r="AE224" s="618"/>
      <c r="AF224" s="644"/>
      <c r="AG224" s="610"/>
      <c r="AH224" s="654"/>
      <c r="AI224" s="113"/>
      <c r="AJ224" s="620"/>
      <c r="AK224" s="636"/>
      <c r="AL224" s="636"/>
      <c r="AM224" s="622"/>
      <c r="AN224" s="623"/>
      <c r="AO224" s="622"/>
      <c r="AP224" s="623"/>
      <c r="AQ224" s="623"/>
      <c r="AR224" s="623"/>
      <c r="AS224" s="620"/>
      <c r="AT224" s="621"/>
      <c r="AU224" s="623"/>
      <c r="AV224" s="623"/>
      <c r="BE224" s="635"/>
      <c r="BF224" s="638"/>
      <c r="BG224" s="638"/>
    </row>
    <row r="225" spans="1:59" ht="30" customHeight="1" x14ac:dyDescent="0.75">
      <c r="A225" s="624" t="s">
        <v>366</v>
      </c>
      <c r="B225" s="625"/>
      <c r="C225" s="626" t="s">
        <v>1316</v>
      </c>
      <c r="D225" s="610"/>
      <c r="E225" s="611" t="s">
        <v>324</v>
      </c>
      <c r="F225" s="627">
        <v>4</v>
      </c>
      <c r="G225" s="628"/>
      <c r="H225" s="629"/>
      <c r="I225" s="630">
        <f>F225*H225</f>
        <v>0</v>
      </c>
      <c r="J225" s="631"/>
      <c r="K225" s="630">
        <f t="shared" si="104"/>
        <v>0</v>
      </c>
      <c r="L225" s="630"/>
      <c r="M225" s="614">
        <f t="shared" si="80"/>
        <v>0</v>
      </c>
      <c r="N225" s="630"/>
      <c r="O225" s="630">
        <f t="shared" si="94"/>
        <v>0</v>
      </c>
      <c r="P225" s="630"/>
      <c r="Q225" s="630">
        <f t="shared" si="95"/>
        <v>0</v>
      </c>
      <c r="R225" s="630"/>
      <c r="S225" s="630">
        <f>F225*R225</f>
        <v>0</v>
      </c>
      <c r="T225" s="630">
        <f>I225+Q225+M225</f>
        <v>0</v>
      </c>
      <c r="U225" s="630">
        <f>+K225+O225+S225</f>
        <v>0</v>
      </c>
      <c r="V225" s="630">
        <f t="shared" si="96"/>
        <v>0</v>
      </c>
      <c r="W225" s="632"/>
      <c r="X225" s="610"/>
      <c r="Y225" s="415"/>
      <c r="Z225" s="633"/>
      <c r="AA225" s="610"/>
      <c r="AB225" s="611"/>
      <c r="AC225" s="634"/>
      <c r="AE225" s="610"/>
      <c r="AF225" s="633"/>
      <c r="AG225" s="610"/>
      <c r="AH225" s="611"/>
      <c r="AI225" s="634"/>
      <c r="AJ225" s="635"/>
      <c r="AK225" s="636"/>
      <c r="AL225" s="636"/>
      <c r="AM225" s="637"/>
      <c r="AN225" s="638"/>
      <c r="AO225" s="622"/>
      <c r="AP225" s="623"/>
      <c r="AQ225" s="623"/>
      <c r="AR225" s="623"/>
      <c r="AS225" s="635"/>
      <c r="AT225" s="636"/>
      <c r="AU225" s="638"/>
      <c r="AV225" s="638"/>
      <c r="BE225" s="635"/>
      <c r="BF225" s="638"/>
      <c r="BG225" s="638"/>
    </row>
    <row r="226" spans="1:59" ht="30" customHeight="1" x14ac:dyDescent="0.75">
      <c r="A226" s="624" t="s">
        <v>369</v>
      </c>
      <c r="B226" s="625"/>
      <c r="C226" s="626" t="s">
        <v>1317</v>
      </c>
      <c r="D226" s="610"/>
      <c r="E226" s="611" t="s">
        <v>324</v>
      </c>
      <c r="F226" s="627">
        <v>2</v>
      </c>
      <c r="G226" s="628"/>
      <c r="H226" s="629"/>
      <c r="I226" s="630">
        <f>F227*H226</f>
        <v>0</v>
      </c>
      <c r="J226" s="631"/>
      <c r="K226" s="630">
        <f>+F227*J226</f>
        <v>0</v>
      </c>
      <c r="L226" s="630"/>
      <c r="M226" s="614">
        <f>F227*L226</f>
        <v>0</v>
      </c>
      <c r="N226" s="630"/>
      <c r="O226" s="630">
        <f>F227*N226</f>
        <v>0</v>
      </c>
      <c r="P226" s="630"/>
      <c r="Q226" s="630">
        <f>F227*P226</f>
        <v>0</v>
      </c>
      <c r="R226" s="630"/>
      <c r="S226" s="630">
        <f>F227*R226</f>
        <v>0</v>
      </c>
      <c r="T226" s="630">
        <f>I226+Q226+M226</f>
        <v>0</v>
      </c>
      <c r="U226" s="630">
        <f>+K226+O226+S226</f>
        <v>0</v>
      </c>
      <c r="V226" s="630">
        <f t="shared" si="96"/>
        <v>0</v>
      </c>
      <c r="W226" s="632"/>
      <c r="X226" s="610"/>
      <c r="Y226" s="415"/>
      <c r="Z226" s="633"/>
      <c r="AA226" s="610"/>
      <c r="AB226" s="611"/>
      <c r="AC226" s="634"/>
      <c r="AE226" s="610"/>
      <c r="AF226" s="633"/>
      <c r="AG226" s="610"/>
      <c r="AH226" s="611"/>
      <c r="AI226" s="634"/>
      <c r="AJ226" s="635"/>
      <c r="AK226" s="636"/>
      <c r="AL226" s="636"/>
      <c r="AM226" s="637"/>
      <c r="AN226" s="638"/>
      <c r="AO226" s="622"/>
      <c r="AP226" s="623"/>
      <c r="AQ226" s="623"/>
      <c r="AR226" s="623"/>
      <c r="AS226" s="635"/>
      <c r="AT226" s="636"/>
      <c r="AU226" s="638"/>
      <c r="AV226" s="638"/>
      <c r="BE226" s="635"/>
      <c r="BF226" s="638"/>
      <c r="BG226" s="638"/>
    </row>
    <row r="227" spans="1:59" ht="30" customHeight="1" x14ac:dyDescent="0.75">
      <c r="A227" s="624" t="s">
        <v>369</v>
      </c>
      <c r="B227" s="625"/>
      <c r="C227" s="626" t="s">
        <v>1318</v>
      </c>
      <c r="D227" s="610"/>
      <c r="E227" s="611" t="s">
        <v>324</v>
      </c>
      <c r="F227" s="627">
        <v>2</v>
      </c>
      <c r="G227" s="628"/>
      <c r="H227" s="629"/>
      <c r="I227" s="630"/>
      <c r="J227" s="631"/>
      <c r="K227" s="630"/>
      <c r="L227" s="630"/>
      <c r="M227" s="614"/>
      <c r="N227" s="630"/>
      <c r="O227" s="630"/>
      <c r="P227" s="630"/>
      <c r="Q227" s="630"/>
      <c r="R227" s="630"/>
      <c r="S227" s="630"/>
      <c r="T227" s="630"/>
      <c r="U227" s="630"/>
      <c r="V227" s="630"/>
      <c r="W227" s="632"/>
      <c r="X227" s="610"/>
      <c r="Y227" s="415"/>
      <c r="Z227" s="633"/>
      <c r="AA227" s="610"/>
      <c r="AB227" s="611"/>
      <c r="AC227" s="634"/>
      <c r="AE227" s="610"/>
      <c r="AF227" s="633"/>
      <c r="AG227" s="610"/>
      <c r="AH227" s="611"/>
      <c r="AI227" s="634"/>
      <c r="AJ227" s="635"/>
      <c r="AK227" s="636"/>
      <c r="AL227" s="636"/>
      <c r="AM227" s="637"/>
      <c r="AN227" s="638"/>
      <c r="AO227" s="622"/>
      <c r="AP227" s="623"/>
      <c r="AQ227" s="623"/>
      <c r="AR227" s="623"/>
      <c r="AS227" s="635"/>
      <c r="AT227" s="636"/>
      <c r="AU227" s="638"/>
      <c r="AV227" s="638"/>
      <c r="BE227" s="635"/>
      <c r="BF227" s="638"/>
      <c r="BG227" s="638"/>
    </row>
    <row r="228" spans="1:59" ht="30" customHeight="1" x14ac:dyDescent="0.75">
      <c r="A228" s="624" t="s">
        <v>372</v>
      </c>
      <c r="B228" s="625"/>
      <c r="C228" s="626" t="s">
        <v>1319</v>
      </c>
      <c r="D228" s="610"/>
      <c r="E228" s="611" t="s">
        <v>324</v>
      </c>
      <c r="F228" s="627">
        <v>2</v>
      </c>
      <c r="G228" s="628"/>
      <c r="H228" s="629"/>
      <c r="I228" s="630"/>
      <c r="J228" s="631"/>
      <c r="K228" s="630"/>
      <c r="L228" s="630"/>
      <c r="M228" s="614"/>
      <c r="N228" s="630"/>
      <c r="O228" s="630"/>
      <c r="P228" s="630"/>
      <c r="Q228" s="630"/>
      <c r="R228" s="630"/>
      <c r="S228" s="630"/>
      <c r="T228" s="630"/>
      <c r="U228" s="630"/>
      <c r="V228" s="630"/>
      <c r="W228" s="632"/>
      <c r="X228" s="610"/>
      <c r="Y228" s="415"/>
      <c r="Z228" s="633"/>
      <c r="AA228" s="610"/>
      <c r="AB228" s="611"/>
      <c r="AC228" s="634"/>
      <c r="AE228" s="610"/>
      <c r="AF228" s="633"/>
      <c r="AG228" s="610"/>
      <c r="AH228" s="611"/>
      <c r="AI228" s="634"/>
      <c r="AJ228" s="635"/>
      <c r="AK228" s="636"/>
      <c r="AL228" s="636"/>
      <c r="AM228" s="637"/>
      <c r="AN228" s="638"/>
      <c r="AO228" s="622"/>
      <c r="AP228" s="623"/>
      <c r="AQ228" s="623"/>
      <c r="AR228" s="623"/>
      <c r="AS228" s="635"/>
      <c r="AT228" s="636"/>
      <c r="AU228" s="638"/>
      <c r="AV228" s="638"/>
      <c r="BE228" s="635"/>
      <c r="BF228" s="638"/>
      <c r="BG228" s="638"/>
    </row>
    <row r="229" spans="1:59" ht="30" customHeight="1" x14ac:dyDescent="0.75">
      <c r="A229" s="624" t="s">
        <v>375</v>
      </c>
      <c r="B229" s="625"/>
      <c r="C229" s="626" t="s">
        <v>331</v>
      </c>
      <c r="D229" s="610"/>
      <c r="E229" s="611" t="s">
        <v>324</v>
      </c>
      <c r="F229" s="627">
        <v>1</v>
      </c>
      <c r="G229" s="628"/>
      <c r="H229" s="629"/>
      <c r="I229" s="630">
        <f t="shared" ref="I229:I238" si="109">F229*H229</f>
        <v>0</v>
      </c>
      <c r="J229" s="631"/>
      <c r="K229" s="630">
        <f t="shared" si="104"/>
        <v>0</v>
      </c>
      <c r="L229" s="630"/>
      <c r="M229" s="614">
        <f t="shared" si="80"/>
        <v>0</v>
      </c>
      <c r="N229" s="630"/>
      <c r="O229" s="630">
        <f t="shared" si="94"/>
        <v>0</v>
      </c>
      <c r="P229" s="630"/>
      <c r="Q229" s="630">
        <f t="shared" si="95"/>
        <v>0</v>
      </c>
      <c r="R229" s="630"/>
      <c r="S229" s="630">
        <f t="shared" ref="S229:S238" si="110">F229*R229</f>
        <v>0</v>
      </c>
      <c r="T229" s="630">
        <f t="shared" ref="T229:T238" si="111">I229+Q229+M229</f>
        <v>0</v>
      </c>
      <c r="U229" s="630">
        <f t="shared" ref="U229:U238" si="112">+K229+O229+S229</f>
        <v>0</v>
      </c>
      <c r="V229" s="630">
        <f t="shared" si="96"/>
        <v>0</v>
      </c>
      <c r="W229" s="632"/>
      <c r="X229" s="610"/>
      <c r="Y229" s="415"/>
      <c r="Z229" s="633"/>
      <c r="AA229" s="610"/>
      <c r="AB229" s="611"/>
      <c r="AC229" s="634"/>
      <c r="AE229" s="610"/>
      <c r="AF229" s="633"/>
      <c r="AG229" s="610"/>
      <c r="AH229" s="611"/>
      <c r="AI229" s="634"/>
      <c r="AJ229" s="635"/>
      <c r="AK229" s="636"/>
      <c r="AL229" s="636"/>
      <c r="AM229" s="637"/>
      <c r="AN229" s="638"/>
      <c r="AO229" s="622"/>
      <c r="AP229" s="623"/>
      <c r="AQ229" s="623"/>
      <c r="AR229" s="623"/>
      <c r="AS229" s="635"/>
      <c r="AT229" s="636"/>
      <c r="AU229" s="638"/>
      <c r="AV229" s="638"/>
      <c r="BE229" s="635"/>
      <c r="BF229" s="638"/>
      <c r="BG229" s="638"/>
    </row>
    <row r="230" spans="1:59" ht="30" customHeight="1" x14ac:dyDescent="0.75">
      <c r="A230" s="624" t="s">
        <v>378</v>
      </c>
      <c r="B230" s="625"/>
      <c r="C230" s="626" t="s">
        <v>1366</v>
      </c>
      <c r="D230" s="610"/>
      <c r="E230" s="611" t="s">
        <v>324</v>
      </c>
      <c r="F230" s="627">
        <v>2</v>
      </c>
      <c r="G230" s="628"/>
      <c r="H230" s="629"/>
      <c r="I230" s="630">
        <f t="shared" si="109"/>
        <v>0</v>
      </c>
      <c r="J230" s="631"/>
      <c r="K230" s="630">
        <f t="shared" si="104"/>
        <v>0</v>
      </c>
      <c r="L230" s="630"/>
      <c r="M230" s="614">
        <f t="shared" si="80"/>
        <v>0</v>
      </c>
      <c r="N230" s="630"/>
      <c r="O230" s="630">
        <f t="shared" si="94"/>
        <v>0</v>
      </c>
      <c r="P230" s="630"/>
      <c r="Q230" s="630">
        <f t="shared" si="95"/>
        <v>0</v>
      </c>
      <c r="R230" s="630"/>
      <c r="S230" s="630">
        <f t="shared" si="110"/>
        <v>0</v>
      </c>
      <c r="T230" s="630">
        <f t="shared" si="111"/>
        <v>0</v>
      </c>
      <c r="U230" s="630">
        <f t="shared" si="112"/>
        <v>0</v>
      </c>
      <c r="V230" s="630">
        <f t="shared" si="96"/>
        <v>0</v>
      </c>
      <c r="W230" s="632"/>
      <c r="X230" s="610"/>
      <c r="Y230" s="415"/>
      <c r="Z230" s="633"/>
      <c r="AA230" s="610"/>
      <c r="AB230" s="611"/>
      <c r="AC230" s="634"/>
      <c r="AE230" s="610"/>
      <c r="AF230" s="633"/>
      <c r="AG230" s="610"/>
      <c r="AH230" s="611"/>
      <c r="AI230" s="634"/>
      <c r="AJ230" s="635"/>
      <c r="AK230" s="636"/>
      <c r="AL230" s="636"/>
      <c r="AM230" s="637"/>
      <c r="AN230" s="638"/>
      <c r="AO230" s="622"/>
      <c r="AP230" s="623"/>
      <c r="AQ230" s="623"/>
      <c r="AR230" s="623"/>
      <c r="AS230" s="635"/>
      <c r="AT230" s="636"/>
      <c r="AU230" s="638"/>
      <c r="AV230" s="638"/>
      <c r="BE230" s="635"/>
      <c r="BF230" s="638"/>
      <c r="BG230" s="638"/>
    </row>
    <row r="231" spans="1:59" ht="30" customHeight="1" x14ac:dyDescent="0.75">
      <c r="A231" s="624" t="s">
        <v>381</v>
      </c>
      <c r="B231" s="625"/>
      <c r="C231" s="626" t="s">
        <v>337</v>
      </c>
      <c r="D231" s="610"/>
      <c r="E231" s="611" t="s">
        <v>324</v>
      </c>
      <c r="F231" s="627">
        <v>1</v>
      </c>
      <c r="G231" s="628"/>
      <c r="H231" s="629"/>
      <c r="I231" s="630">
        <f t="shared" si="109"/>
        <v>0</v>
      </c>
      <c r="J231" s="631"/>
      <c r="K231" s="630">
        <f t="shared" si="104"/>
        <v>0</v>
      </c>
      <c r="L231" s="630"/>
      <c r="M231" s="614">
        <f t="shared" si="80"/>
        <v>0</v>
      </c>
      <c r="N231" s="630"/>
      <c r="O231" s="630">
        <f t="shared" si="94"/>
        <v>0</v>
      </c>
      <c r="P231" s="630"/>
      <c r="Q231" s="630">
        <f t="shared" si="95"/>
        <v>0</v>
      </c>
      <c r="R231" s="630"/>
      <c r="S231" s="630">
        <f t="shared" si="110"/>
        <v>0</v>
      </c>
      <c r="T231" s="630">
        <f t="shared" si="111"/>
        <v>0</v>
      </c>
      <c r="U231" s="630">
        <f t="shared" si="112"/>
        <v>0</v>
      </c>
      <c r="V231" s="630">
        <f t="shared" si="96"/>
        <v>0</v>
      </c>
      <c r="W231" s="632"/>
      <c r="X231" s="610"/>
      <c r="Y231" s="415"/>
      <c r="Z231" s="633"/>
      <c r="AA231" s="610"/>
      <c r="AB231" s="611"/>
      <c r="AC231" s="634"/>
      <c r="AE231" s="610"/>
      <c r="AF231" s="633"/>
      <c r="AG231" s="610"/>
      <c r="AH231" s="611"/>
      <c r="AI231" s="634"/>
      <c r="AJ231" s="635"/>
      <c r="AK231" s="636"/>
      <c r="AL231" s="636"/>
      <c r="AM231" s="637"/>
      <c r="AN231" s="638"/>
      <c r="AO231" s="622"/>
      <c r="AP231" s="623"/>
      <c r="AQ231" s="623"/>
      <c r="AR231" s="623"/>
      <c r="AS231" s="635"/>
      <c r="AT231" s="636"/>
      <c r="AU231" s="638"/>
      <c r="AV231" s="638"/>
      <c r="BE231" s="635"/>
      <c r="BF231" s="638"/>
      <c r="BG231" s="638"/>
    </row>
    <row r="232" spans="1:59" ht="30" customHeight="1" x14ac:dyDescent="0.75">
      <c r="A232" s="624" t="s">
        <v>387</v>
      </c>
      <c r="B232" s="625"/>
      <c r="C232" s="626" t="s">
        <v>343</v>
      </c>
      <c r="D232" s="610"/>
      <c r="E232" s="611" t="s">
        <v>324</v>
      </c>
      <c r="F232" s="627">
        <v>2</v>
      </c>
      <c r="G232" s="628"/>
      <c r="H232" s="629"/>
      <c r="I232" s="630">
        <f t="shared" si="109"/>
        <v>0</v>
      </c>
      <c r="J232" s="631"/>
      <c r="K232" s="630">
        <f t="shared" si="104"/>
        <v>0</v>
      </c>
      <c r="L232" s="630"/>
      <c r="M232" s="614">
        <f t="shared" ref="M232:M268" si="113">F232*L232</f>
        <v>0</v>
      </c>
      <c r="N232" s="630"/>
      <c r="O232" s="630">
        <f t="shared" si="94"/>
        <v>0</v>
      </c>
      <c r="P232" s="630"/>
      <c r="Q232" s="630">
        <f t="shared" si="95"/>
        <v>0</v>
      </c>
      <c r="R232" s="630"/>
      <c r="S232" s="630">
        <f t="shared" si="110"/>
        <v>0</v>
      </c>
      <c r="T232" s="630">
        <f t="shared" si="111"/>
        <v>0</v>
      </c>
      <c r="U232" s="630">
        <f t="shared" si="112"/>
        <v>0</v>
      </c>
      <c r="V232" s="630">
        <f t="shared" si="96"/>
        <v>0</v>
      </c>
      <c r="W232" s="632"/>
      <c r="X232" s="610"/>
      <c r="Y232" s="415"/>
      <c r="Z232" s="633"/>
      <c r="AA232" s="610"/>
      <c r="AB232" s="611"/>
      <c r="AC232" s="634"/>
      <c r="AE232" s="610"/>
      <c r="AF232" s="633"/>
      <c r="AG232" s="610"/>
      <c r="AH232" s="611"/>
      <c r="AI232" s="634"/>
      <c r="AJ232" s="635"/>
      <c r="AK232" s="636"/>
      <c r="AL232" s="636"/>
      <c r="AM232" s="637"/>
      <c r="AN232" s="638"/>
      <c r="AO232" s="622"/>
      <c r="AP232" s="623"/>
      <c r="AQ232" s="623"/>
      <c r="AR232" s="623"/>
      <c r="AS232" s="635"/>
      <c r="AT232" s="636"/>
      <c r="AU232" s="638"/>
      <c r="AV232" s="638"/>
      <c r="BE232" s="635"/>
      <c r="BF232" s="638"/>
      <c r="BG232" s="638"/>
    </row>
    <row r="233" spans="1:59" ht="30" customHeight="1" x14ac:dyDescent="0.75">
      <c r="A233" s="624" t="s">
        <v>390</v>
      </c>
      <c r="B233" s="625"/>
      <c r="C233" s="626" t="s">
        <v>346</v>
      </c>
      <c r="D233" s="610"/>
      <c r="E233" s="611" t="s">
        <v>324</v>
      </c>
      <c r="F233" s="627">
        <v>2</v>
      </c>
      <c r="G233" s="628"/>
      <c r="H233" s="629"/>
      <c r="I233" s="630">
        <f t="shared" si="109"/>
        <v>0</v>
      </c>
      <c r="J233" s="631"/>
      <c r="K233" s="630">
        <f t="shared" si="104"/>
        <v>0</v>
      </c>
      <c r="L233" s="630"/>
      <c r="M233" s="614">
        <f t="shared" si="113"/>
        <v>0</v>
      </c>
      <c r="N233" s="630"/>
      <c r="O233" s="630">
        <f t="shared" si="94"/>
        <v>0</v>
      </c>
      <c r="P233" s="630"/>
      <c r="Q233" s="630">
        <f t="shared" si="95"/>
        <v>0</v>
      </c>
      <c r="R233" s="630"/>
      <c r="S233" s="630">
        <f t="shared" si="110"/>
        <v>0</v>
      </c>
      <c r="T233" s="630">
        <f t="shared" si="111"/>
        <v>0</v>
      </c>
      <c r="U233" s="630">
        <f t="shared" si="112"/>
        <v>0</v>
      </c>
      <c r="V233" s="630">
        <f t="shared" si="96"/>
        <v>0</v>
      </c>
      <c r="W233" s="632"/>
      <c r="X233" s="610"/>
      <c r="Y233" s="415"/>
      <c r="Z233" s="633"/>
      <c r="AA233" s="610"/>
      <c r="AB233" s="611"/>
      <c r="AC233" s="634"/>
      <c r="AE233" s="610"/>
      <c r="AF233" s="633"/>
      <c r="AG233" s="610"/>
      <c r="AH233" s="611"/>
      <c r="AI233" s="634"/>
      <c r="AJ233" s="635"/>
      <c r="AK233" s="636"/>
      <c r="AL233" s="636"/>
      <c r="AM233" s="637"/>
      <c r="AN233" s="638"/>
      <c r="AO233" s="622"/>
      <c r="AP233" s="623"/>
      <c r="AQ233" s="623"/>
      <c r="AR233" s="623"/>
      <c r="AS233" s="635"/>
      <c r="AT233" s="636"/>
      <c r="AU233" s="638"/>
      <c r="AV233" s="638"/>
      <c r="BE233" s="635"/>
      <c r="BF233" s="638"/>
      <c r="BG233" s="638"/>
    </row>
    <row r="234" spans="1:59" ht="30" customHeight="1" x14ac:dyDescent="0.75">
      <c r="A234" s="624" t="s">
        <v>393</v>
      </c>
      <c r="B234" s="625"/>
      <c r="C234" s="626" t="s">
        <v>349</v>
      </c>
      <c r="D234" s="610"/>
      <c r="E234" s="611" t="s">
        <v>324</v>
      </c>
      <c r="F234" s="627">
        <v>2</v>
      </c>
      <c r="G234" s="628"/>
      <c r="H234" s="629"/>
      <c r="I234" s="630">
        <f t="shared" si="109"/>
        <v>0</v>
      </c>
      <c r="J234" s="631"/>
      <c r="K234" s="630">
        <f t="shared" si="104"/>
        <v>0</v>
      </c>
      <c r="L234" s="630"/>
      <c r="M234" s="614">
        <f t="shared" si="113"/>
        <v>0</v>
      </c>
      <c r="N234" s="630"/>
      <c r="O234" s="630">
        <f t="shared" si="94"/>
        <v>0</v>
      </c>
      <c r="P234" s="630"/>
      <c r="Q234" s="630">
        <f t="shared" si="95"/>
        <v>0</v>
      </c>
      <c r="R234" s="630"/>
      <c r="S234" s="630">
        <f t="shared" si="110"/>
        <v>0</v>
      </c>
      <c r="T234" s="630">
        <f t="shared" si="111"/>
        <v>0</v>
      </c>
      <c r="U234" s="630">
        <f t="shared" si="112"/>
        <v>0</v>
      </c>
      <c r="V234" s="630">
        <f t="shared" si="96"/>
        <v>0</v>
      </c>
      <c r="W234" s="632"/>
      <c r="X234" s="610"/>
      <c r="Y234" s="415"/>
      <c r="Z234" s="633"/>
      <c r="AA234" s="610"/>
      <c r="AB234" s="611"/>
      <c r="AC234" s="634"/>
      <c r="AE234" s="610"/>
      <c r="AF234" s="633"/>
      <c r="AG234" s="610"/>
      <c r="AH234" s="611"/>
      <c r="AI234" s="634"/>
      <c r="AJ234" s="635"/>
      <c r="AK234" s="636"/>
      <c r="AL234" s="636"/>
      <c r="AM234" s="637"/>
      <c r="AN234" s="638"/>
      <c r="AO234" s="622"/>
      <c r="AP234" s="623"/>
      <c r="AQ234" s="623"/>
      <c r="AR234" s="623"/>
      <c r="AS234" s="635"/>
      <c r="AT234" s="636"/>
      <c r="AU234" s="638"/>
      <c r="AV234" s="638"/>
      <c r="BE234" s="635"/>
      <c r="BF234" s="638"/>
      <c r="BG234" s="638"/>
    </row>
    <row r="235" spans="1:59" ht="30" customHeight="1" x14ac:dyDescent="0.75">
      <c r="A235" s="624" t="s">
        <v>396</v>
      </c>
      <c r="B235" s="625"/>
      <c r="C235" s="626" t="s">
        <v>352</v>
      </c>
      <c r="D235" s="610"/>
      <c r="E235" s="611" t="s">
        <v>324</v>
      </c>
      <c r="F235" s="627">
        <v>1</v>
      </c>
      <c r="G235" s="628"/>
      <c r="H235" s="629"/>
      <c r="I235" s="630">
        <f t="shared" si="109"/>
        <v>0</v>
      </c>
      <c r="J235" s="631"/>
      <c r="K235" s="630">
        <f t="shared" si="104"/>
        <v>0</v>
      </c>
      <c r="L235" s="630"/>
      <c r="M235" s="614">
        <f t="shared" si="113"/>
        <v>0</v>
      </c>
      <c r="N235" s="630"/>
      <c r="O235" s="630">
        <f t="shared" si="94"/>
        <v>0</v>
      </c>
      <c r="P235" s="630"/>
      <c r="Q235" s="630">
        <f t="shared" si="95"/>
        <v>0</v>
      </c>
      <c r="R235" s="630"/>
      <c r="S235" s="630">
        <f t="shared" si="110"/>
        <v>0</v>
      </c>
      <c r="T235" s="630">
        <f t="shared" si="111"/>
        <v>0</v>
      </c>
      <c r="U235" s="630">
        <f t="shared" si="112"/>
        <v>0</v>
      </c>
      <c r="V235" s="630">
        <f t="shared" si="96"/>
        <v>0</v>
      </c>
      <c r="W235" s="632"/>
      <c r="X235" s="610"/>
      <c r="Y235" s="415"/>
      <c r="Z235" s="633"/>
      <c r="AA235" s="610"/>
      <c r="AB235" s="611"/>
      <c r="AC235" s="634"/>
      <c r="AE235" s="610"/>
      <c r="AF235" s="633"/>
      <c r="AG235" s="610"/>
      <c r="AH235" s="611"/>
      <c r="AI235" s="634"/>
      <c r="AJ235" s="635"/>
      <c r="AK235" s="636"/>
      <c r="AL235" s="636"/>
      <c r="AM235" s="637"/>
      <c r="AN235" s="638"/>
      <c r="AO235" s="622"/>
      <c r="AP235" s="623"/>
      <c r="AQ235" s="623"/>
      <c r="AR235" s="623"/>
      <c r="AS235" s="635"/>
      <c r="AT235" s="636"/>
      <c r="AU235" s="638"/>
      <c r="AV235" s="638"/>
      <c r="BE235" s="635"/>
      <c r="BF235" s="638"/>
      <c r="BG235" s="638"/>
    </row>
    <row r="236" spans="1:59" ht="30" customHeight="1" x14ac:dyDescent="0.75">
      <c r="A236" s="624" t="s">
        <v>399</v>
      </c>
      <c r="B236" s="625"/>
      <c r="C236" s="626" t="s">
        <v>355</v>
      </c>
      <c r="D236" s="610"/>
      <c r="E236" s="611" t="s">
        <v>324</v>
      </c>
      <c r="F236" s="627">
        <v>2</v>
      </c>
      <c r="G236" s="628"/>
      <c r="H236" s="629"/>
      <c r="I236" s="630">
        <f t="shared" si="109"/>
        <v>0</v>
      </c>
      <c r="J236" s="631"/>
      <c r="K236" s="630">
        <f t="shared" si="104"/>
        <v>0</v>
      </c>
      <c r="L236" s="630"/>
      <c r="M236" s="614">
        <f t="shared" si="113"/>
        <v>0</v>
      </c>
      <c r="N236" s="630"/>
      <c r="O236" s="630">
        <f t="shared" si="94"/>
        <v>0</v>
      </c>
      <c r="P236" s="630"/>
      <c r="Q236" s="630">
        <f t="shared" si="95"/>
        <v>0</v>
      </c>
      <c r="R236" s="630"/>
      <c r="S236" s="630">
        <f t="shared" si="110"/>
        <v>0</v>
      </c>
      <c r="T236" s="630">
        <f t="shared" si="111"/>
        <v>0</v>
      </c>
      <c r="U236" s="630">
        <f t="shared" si="112"/>
        <v>0</v>
      </c>
      <c r="V236" s="630">
        <f t="shared" si="96"/>
        <v>0</v>
      </c>
      <c r="W236" s="632"/>
      <c r="X236" s="610"/>
      <c r="Y236" s="415"/>
      <c r="Z236" s="633"/>
      <c r="AA236" s="610"/>
      <c r="AB236" s="611"/>
      <c r="AC236" s="634"/>
      <c r="AE236" s="610"/>
      <c r="AF236" s="633"/>
      <c r="AG236" s="610"/>
      <c r="AH236" s="611"/>
      <c r="AI236" s="634"/>
      <c r="AJ236" s="635"/>
      <c r="AK236" s="636"/>
      <c r="AL236" s="636"/>
      <c r="AM236" s="637"/>
      <c r="AN236" s="638"/>
      <c r="AO236" s="622"/>
      <c r="AP236" s="623"/>
      <c r="AQ236" s="623"/>
      <c r="AR236" s="623"/>
      <c r="AS236" s="635"/>
      <c r="AT236" s="636"/>
      <c r="AU236" s="638"/>
      <c r="AV236" s="638"/>
      <c r="BE236" s="635"/>
      <c r="BF236" s="638"/>
      <c r="BG236" s="638"/>
    </row>
    <row r="237" spans="1:59" ht="30" customHeight="1" x14ac:dyDescent="0.75">
      <c r="A237" s="624" t="s">
        <v>402</v>
      </c>
      <c r="B237" s="625"/>
      <c r="C237" s="626" t="s">
        <v>358</v>
      </c>
      <c r="D237" s="610"/>
      <c r="E237" s="611" t="s">
        <v>886</v>
      </c>
      <c r="F237" s="627">
        <v>1</v>
      </c>
      <c r="G237" s="628"/>
      <c r="H237" s="629"/>
      <c r="I237" s="630">
        <f t="shared" si="109"/>
        <v>0</v>
      </c>
      <c r="J237" s="631"/>
      <c r="K237" s="630">
        <f t="shared" si="104"/>
        <v>0</v>
      </c>
      <c r="L237" s="630"/>
      <c r="M237" s="614">
        <f t="shared" si="113"/>
        <v>0</v>
      </c>
      <c r="N237" s="630"/>
      <c r="O237" s="630">
        <f t="shared" si="94"/>
        <v>0</v>
      </c>
      <c r="P237" s="630"/>
      <c r="Q237" s="630">
        <f t="shared" si="95"/>
        <v>0</v>
      </c>
      <c r="R237" s="630"/>
      <c r="S237" s="630">
        <f t="shared" si="110"/>
        <v>0</v>
      </c>
      <c r="T237" s="630">
        <f t="shared" si="111"/>
        <v>0</v>
      </c>
      <c r="U237" s="630">
        <f t="shared" si="112"/>
        <v>0</v>
      </c>
      <c r="V237" s="630">
        <f t="shared" si="96"/>
        <v>0</v>
      </c>
      <c r="W237" s="632"/>
      <c r="X237" s="610"/>
      <c r="Y237" s="415"/>
      <c r="Z237" s="633"/>
      <c r="AA237" s="610"/>
      <c r="AB237" s="611"/>
      <c r="AC237" s="634"/>
      <c r="AE237" s="610"/>
      <c r="AF237" s="633"/>
      <c r="AG237" s="610"/>
      <c r="AH237" s="611"/>
      <c r="AI237" s="634"/>
      <c r="AJ237" s="635"/>
      <c r="AK237" s="636"/>
      <c r="AL237" s="636"/>
      <c r="AM237" s="637"/>
      <c r="AN237" s="638"/>
      <c r="AO237" s="622"/>
      <c r="AP237" s="623"/>
      <c r="AQ237" s="623"/>
      <c r="AR237" s="623"/>
      <c r="AS237" s="635"/>
      <c r="AT237" s="636"/>
      <c r="AU237" s="638"/>
      <c r="AV237" s="638"/>
      <c r="BE237" s="635"/>
      <c r="BF237" s="638"/>
      <c r="BG237" s="638"/>
    </row>
    <row r="238" spans="1:59" ht="30" customHeight="1" x14ac:dyDescent="0.75">
      <c r="A238" s="624" t="s">
        <v>595</v>
      </c>
      <c r="B238" s="625"/>
      <c r="C238" s="626" t="s">
        <v>1056</v>
      </c>
      <c r="D238" s="610"/>
      <c r="E238" s="611" t="s">
        <v>886</v>
      </c>
      <c r="F238" s="627">
        <v>1</v>
      </c>
      <c r="G238" s="628"/>
      <c r="H238" s="629"/>
      <c r="I238" s="630">
        <f t="shared" si="109"/>
        <v>0</v>
      </c>
      <c r="J238" s="631"/>
      <c r="K238" s="630">
        <f t="shared" si="104"/>
        <v>0</v>
      </c>
      <c r="L238" s="630"/>
      <c r="M238" s="614">
        <f t="shared" si="113"/>
        <v>0</v>
      </c>
      <c r="N238" s="630"/>
      <c r="O238" s="630">
        <f t="shared" si="94"/>
        <v>0</v>
      </c>
      <c r="P238" s="630"/>
      <c r="Q238" s="630">
        <f t="shared" si="95"/>
        <v>0</v>
      </c>
      <c r="R238" s="630"/>
      <c r="S238" s="630">
        <f t="shared" si="110"/>
        <v>0</v>
      </c>
      <c r="T238" s="630">
        <f t="shared" si="111"/>
        <v>0</v>
      </c>
      <c r="U238" s="630">
        <f t="shared" si="112"/>
        <v>0</v>
      </c>
      <c r="V238" s="630">
        <f t="shared" si="96"/>
        <v>0</v>
      </c>
      <c r="W238" s="632"/>
      <c r="X238" s="610"/>
      <c r="Y238" s="415"/>
      <c r="Z238" s="633"/>
      <c r="AA238" s="610"/>
      <c r="AB238" s="611"/>
      <c r="AC238" s="634"/>
      <c r="AE238" s="610"/>
      <c r="AF238" s="633"/>
      <c r="AG238" s="610"/>
      <c r="AH238" s="611"/>
      <c r="AI238" s="634"/>
      <c r="AJ238" s="635"/>
      <c r="AK238" s="636"/>
      <c r="AL238" s="636"/>
      <c r="AM238" s="637"/>
      <c r="AN238" s="638"/>
      <c r="AO238" s="622"/>
      <c r="AP238" s="623"/>
      <c r="AQ238" s="623"/>
      <c r="AR238" s="623"/>
      <c r="AS238" s="635"/>
      <c r="AT238" s="636"/>
      <c r="AU238" s="638"/>
      <c r="AV238" s="638"/>
      <c r="BE238" s="635"/>
      <c r="BF238" s="638"/>
      <c r="BG238" s="638"/>
    </row>
    <row r="239" spans="1:59" ht="30" customHeight="1" x14ac:dyDescent="0.75">
      <c r="A239" s="607" t="s">
        <v>404</v>
      </c>
      <c r="B239" s="608" t="s">
        <v>364</v>
      </c>
      <c r="C239" s="609"/>
      <c r="D239" s="610"/>
      <c r="E239" s="654"/>
      <c r="F239" s="112"/>
      <c r="G239" s="613"/>
      <c r="H239" s="614"/>
      <c r="I239" s="616"/>
      <c r="J239" s="613"/>
      <c r="K239" s="616"/>
      <c r="L239" s="613"/>
      <c r="M239" s="614"/>
      <c r="N239" s="614"/>
      <c r="O239" s="630"/>
      <c r="P239" s="613"/>
      <c r="Q239" s="630"/>
      <c r="R239" s="614"/>
      <c r="S239" s="630"/>
      <c r="T239" s="630"/>
      <c r="U239" s="630"/>
      <c r="V239" s="630"/>
      <c r="W239" s="632"/>
      <c r="X239" s="618"/>
      <c r="Y239" s="644"/>
      <c r="Z239" s="645"/>
      <c r="AA239" s="610"/>
      <c r="AB239" s="654"/>
      <c r="AC239" s="113"/>
      <c r="AE239" s="618"/>
      <c r="AF239" s="644"/>
      <c r="AG239" s="610"/>
      <c r="AH239" s="654"/>
      <c r="AI239" s="113"/>
      <c r="AJ239" s="620"/>
      <c r="AK239" s="636"/>
      <c r="AL239" s="636"/>
      <c r="AM239" s="622"/>
      <c r="AN239" s="623"/>
      <c r="AO239" s="622"/>
      <c r="AP239" s="623"/>
      <c r="AQ239" s="623"/>
      <c r="AR239" s="623"/>
      <c r="AS239" s="620"/>
      <c r="AT239" s="621"/>
      <c r="AU239" s="623"/>
      <c r="AV239" s="623"/>
      <c r="BE239" s="635"/>
      <c r="BF239" s="638"/>
      <c r="BG239" s="638"/>
    </row>
    <row r="240" spans="1:59" ht="30" customHeight="1" x14ac:dyDescent="0.75">
      <c r="A240" s="624" t="s">
        <v>407</v>
      </c>
      <c r="B240" s="608"/>
      <c r="C240" s="626" t="s">
        <v>634</v>
      </c>
      <c r="D240" s="610"/>
      <c r="E240" s="654" t="s">
        <v>116</v>
      </c>
      <c r="F240" s="112">
        <v>2</v>
      </c>
      <c r="G240" s="613"/>
      <c r="H240" s="614"/>
      <c r="I240" s="616">
        <f>F240*H240</f>
        <v>0</v>
      </c>
      <c r="J240" s="613"/>
      <c r="K240" s="630">
        <f t="shared" si="104"/>
        <v>0</v>
      </c>
      <c r="L240" s="666"/>
      <c r="M240" s="667">
        <f t="shared" si="113"/>
        <v>0</v>
      </c>
      <c r="N240" s="666"/>
      <c r="O240" s="630">
        <f t="shared" si="94"/>
        <v>0</v>
      </c>
      <c r="P240" s="666"/>
      <c r="Q240" s="630">
        <f t="shared" si="95"/>
        <v>0</v>
      </c>
      <c r="R240" s="666"/>
      <c r="S240" s="630">
        <f t="shared" ref="S240:S251" si="114">F240*R240</f>
        <v>0</v>
      </c>
      <c r="T240" s="630">
        <f t="shared" ref="T240:T251" si="115">I240+Q240+M240</f>
        <v>0</v>
      </c>
      <c r="U240" s="630">
        <f t="shared" ref="U240:U251" si="116">+K240+O240+S240</f>
        <v>0</v>
      </c>
      <c r="V240" s="630">
        <f t="shared" si="96"/>
        <v>0</v>
      </c>
      <c r="W240" s="632"/>
      <c r="X240" s="618"/>
      <c r="Y240" s="644"/>
      <c r="Z240" s="645"/>
      <c r="AA240" s="610"/>
      <c r="AB240" s="654"/>
      <c r="AC240" s="113"/>
      <c r="AE240" s="618"/>
      <c r="AF240" s="644"/>
      <c r="AG240" s="610"/>
      <c r="AH240" s="654"/>
      <c r="AI240" s="113"/>
      <c r="AJ240" s="620"/>
      <c r="AK240" s="636"/>
      <c r="AL240" s="636"/>
      <c r="AM240" s="622"/>
      <c r="AN240" s="623"/>
      <c r="AO240" s="622"/>
      <c r="AP240" s="623"/>
      <c r="AQ240" s="623"/>
      <c r="AR240" s="623"/>
      <c r="AS240" s="620"/>
      <c r="AT240" s="621"/>
      <c r="AU240" s="623"/>
      <c r="AV240" s="623"/>
      <c r="BE240" s="635"/>
      <c r="BF240" s="638"/>
      <c r="BG240" s="638"/>
    </row>
    <row r="241" spans="1:59" ht="30" customHeight="1" x14ac:dyDescent="0.75">
      <c r="A241" s="624" t="s">
        <v>410</v>
      </c>
      <c r="B241" s="625"/>
      <c r="C241" s="626" t="s">
        <v>367</v>
      </c>
      <c r="D241" s="610"/>
      <c r="E241" s="611" t="s">
        <v>116</v>
      </c>
      <c r="F241" s="627" t="s">
        <v>35</v>
      </c>
      <c r="G241" s="628"/>
      <c r="H241" s="629"/>
      <c r="I241" s="616">
        <f t="shared" ref="I241:I251" si="117">F241*H241</f>
        <v>0</v>
      </c>
      <c r="J241" s="631"/>
      <c r="K241" s="630">
        <f t="shared" si="104"/>
        <v>0</v>
      </c>
      <c r="L241" s="630"/>
      <c r="M241" s="614">
        <f t="shared" si="113"/>
        <v>0</v>
      </c>
      <c r="N241" s="630"/>
      <c r="O241" s="630">
        <f t="shared" si="94"/>
        <v>0</v>
      </c>
      <c r="P241" s="630"/>
      <c r="Q241" s="630">
        <f t="shared" si="95"/>
        <v>0</v>
      </c>
      <c r="R241" s="630"/>
      <c r="S241" s="630">
        <f t="shared" si="114"/>
        <v>0</v>
      </c>
      <c r="T241" s="630">
        <f t="shared" si="115"/>
        <v>0</v>
      </c>
      <c r="U241" s="630">
        <f t="shared" si="116"/>
        <v>0</v>
      </c>
      <c r="V241" s="630">
        <f t="shared" si="96"/>
        <v>0</v>
      </c>
      <c r="W241" s="632"/>
      <c r="X241" s="610"/>
      <c r="Y241" s="415"/>
      <c r="Z241" s="633"/>
      <c r="AA241" s="610"/>
      <c r="AB241" s="611"/>
      <c r="AC241" s="634"/>
      <c r="AE241" s="610"/>
      <c r="AF241" s="633"/>
      <c r="AG241" s="610"/>
      <c r="AH241" s="611"/>
      <c r="AI241" s="634"/>
      <c r="AJ241" s="635"/>
      <c r="AK241" s="636"/>
      <c r="AL241" s="636"/>
      <c r="AM241" s="637"/>
      <c r="AN241" s="638"/>
      <c r="AO241" s="622"/>
      <c r="AP241" s="623"/>
      <c r="AQ241" s="623"/>
      <c r="AR241" s="623"/>
      <c r="AS241" s="635"/>
      <c r="AT241" s="636"/>
      <c r="AU241" s="638"/>
      <c r="AV241" s="638"/>
      <c r="BE241" s="635"/>
      <c r="BF241" s="638"/>
      <c r="BG241" s="638"/>
    </row>
    <row r="242" spans="1:59" ht="30" customHeight="1" x14ac:dyDescent="0.75">
      <c r="A242" s="624" t="s">
        <v>411</v>
      </c>
      <c r="B242" s="625"/>
      <c r="C242" s="626" t="s">
        <v>1320</v>
      </c>
      <c r="D242" s="610"/>
      <c r="E242" s="611" t="s">
        <v>116</v>
      </c>
      <c r="F242" s="627">
        <v>1</v>
      </c>
      <c r="G242" s="628"/>
      <c r="H242" s="629"/>
      <c r="I242" s="616">
        <f t="shared" si="117"/>
        <v>0</v>
      </c>
      <c r="J242" s="631"/>
      <c r="K242" s="630">
        <f t="shared" si="104"/>
        <v>0</v>
      </c>
      <c r="L242" s="630"/>
      <c r="M242" s="614">
        <f t="shared" si="113"/>
        <v>0</v>
      </c>
      <c r="N242" s="630"/>
      <c r="O242" s="630">
        <f t="shared" si="94"/>
        <v>0</v>
      </c>
      <c r="P242" s="630"/>
      <c r="Q242" s="630">
        <f t="shared" si="95"/>
        <v>0</v>
      </c>
      <c r="R242" s="630"/>
      <c r="S242" s="630">
        <f t="shared" si="114"/>
        <v>0</v>
      </c>
      <c r="T242" s="630">
        <f t="shared" si="115"/>
        <v>0</v>
      </c>
      <c r="U242" s="630">
        <f t="shared" si="116"/>
        <v>0</v>
      </c>
      <c r="V242" s="630">
        <f t="shared" si="96"/>
        <v>0</v>
      </c>
      <c r="W242" s="632"/>
      <c r="X242" s="610"/>
      <c r="Y242" s="415"/>
      <c r="Z242" s="633"/>
      <c r="AA242" s="610"/>
      <c r="AB242" s="611"/>
      <c r="AC242" s="634"/>
      <c r="AE242" s="610"/>
      <c r="AF242" s="633"/>
      <c r="AG242" s="610"/>
      <c r="AH242" s="611"/>
      <c r="AI242" s="634"/>
      <c r="AJ242" s="635"/>
      <c r="AK242" s="636"/>
      <c r="AL242" s="636"/>
      <c r="AM242" s="637"/>
      <c r="AN242" s="638"/>
      <c r="AO242" s="622"/>
      <c r="AP242" s="623"/>
      <c r="AQ242" s="623"/>
      <c r="AR242" s="623"/>
      <c r="AS242" s="635"/>
      <c r="AT242" s="636"/>
      <c r="AU242" s="638"/>
      <c r="AV242" s="638"/>
      <c r="BE242" s="635"/>
      <c r="BF242" s="638"/>
      <c r="BG242" s="638"/>
    </row>
    <row r="243" spans="1:59" ht="30" customHeight="1" x14ac:dyDescent="0.75">
      <c r="A243" s="624" t="s">
        <v>557</v>
      </c>
      <c r="B243" s="625"/>
      <c r="C243" s="626" t="s">
        <v>373</v>
      </c>
      <c r="D243" s="610"/>
      <c r="E243" s="611" t="s">
        <v>324</v>
      </c>
      <c r="F243" s="627">
        <v>2</v>
      </c>
      <c r="G243" s="628"/>
      <c r="H243" s="629"/>
      <c r="I243" s="616">
        <f t="shared" si="117"/>
        <v>0</v>
      </c>
      <c r="J243" s="631"/>
      <c r="K243" s="630">
        <f t="shared" si="104"/>
        <v>0</v>
      </c>
      <c r="L243" s="630"/>
      <c r="M243" s="614">
        <f t="shared" si="113"/>
        <v>0</v>
      </c>
      <c r="N243" s="630"/>
      <c r="O243" s="630">
        <f t="shared" si="94"/>
        <v>0</v>
      </c>
      <c r="P243" s="630"/>
      <c r="Q243" s="630">
        <f t="shared" si="95"/>
        <v>0</v>
      </c>
      <c r="R243" s="630"/>
      <c r="S243" s="630">
        <f t="shared" si="114"/>
        <v>0</v>
      </c>
      <c r="T243" s="630">
        <f t="shared" si="115"/>
        <v>0</v>
      </c>
      <c r="U243" s="630">
        <f t="shared" si="116"/>
        <v>0</v>
      </c>
      <c r="V243" s="630">
        <f t="shared" si="96"/>
        <v>0</v>
      </c>
      <c r="W243" s="632"/>
      <c r="X243" s="610"/>
      <c r="Y243" s="415"/>
      <c r="Z243" s="633"/>
      <c r="AA243" s="610"/>
      <c r="AB243" s="611"/>
      <c r="AC243" s="634"/>
      <c r="AE243" s="610"/>
      <c r="AF243" s="633"/>
      <c r="AG243" s="610"/>
      <c r="AH243" s="611"/>
      <c r="AI243" s="634"/>
      <c r="AJ243" s="635"/>
      <c r="AK243" s="636"/>
      <c r="AL243" s="636"/>
      <c r="AM243" s="637"/>
      <c r="AN243" s="638"/>
      <c r="AO243" s="622"/>
      <c r="AP243" s="623"/>
      <c r="AQ243" s="623"/>
      <c r="AR243" s="623"/>
      <c r="AS243" s="635"/>
      <c r="AT243" s="636"/>
      <c r="AU243" s="638"/>
      <c r="AV243" s="638"/>
      <c r="BE243" s="635"/>
      <c r="BF243" s="638"/>
      <c r="BG243" s="638"/>
    </row>
    <row r="244" spans="1:59" ht="30" customHeight="1" x14ac:dyDescent="0.75">
      <c r="A244" s="624" t="s">
        <v>596</v>
      </c>
      <c r="B244" s="625"/>
      <c r="C244" s="626" t="s">
        <v>376</v>
      </c>
      <c r="D244" s="610"/>
      <c r="E244" s="611" t="s">
        <v>116</v>
      </c>
      <c r="F244" s="627" t="s">
        <v>35</v>
      </c>
      <c r="G244" s="628"/>
      <c r="H244" s="629"/>
      <c r="I244" s="616">
        <f t="shared" si="117"/>
        <v>0</v>
      </c>
      <c r="J244" s="631"/>
      <c r="K244" s="630">
        <f t="shared" si="104"/>
        <v>0</v>
      </c>
      <c r="L244" s="630"/>
      <c r="M244" s="614">
        <f t="shared" si="113"/>
        <v>0</v>
      </c>
      <c r="N244" s="630"/>
      <c r="O244" s="630">
        <f t="shared" si="94"/>
        <v>0</v>
      </c>
      <c r="P244" s="630"/>
      <c r="Q244" s="630">
        <f t="shared" si="95"/>
        <v>0</v>
      </c>
      <c r="R244" s="630"/>
      <c r="S244" s="630">
        <f t="shared" si="114"/>
        <v>0</v>
      </c>
      <c r="T244" s="630">
        <f t="shared" si="115"/>
        <v>0</v>
      </c>
      <c r="U244" s="630">
        <f t="shared" si="116"/>
        <v>0</v>
      </c>
      <c r="V244" s="630">
        <f t="shared" si="96"/>
        <v>0</v>
      </c>
      <c r="W244" s="632"/>
      <c r="X244" s="610"/>
      <c r="Y244" s="415"/>
      <c r="Z244" s="633"/>
      <c r="AA244" s="610"/>
      <c r="AB244" s="611"/>
      <c r="AC244" s="634"/>
      <c r="AE244" s="610"/>
      <c r="AF244" s="633"/>
      <c r="AG244" s="610"/>
      <c r="AH244" s="611"/>
      <c r="AI244" s="634"/>
      <c r="AJ244" s="635"/>
      <c r="AK244" s="636"/>
      <c r="AL244" s="636"/>
      <c r="AM244" s="637"/>
      <c r="AN244" s="638"/>
      <c r="AO244" s="622"/>
      <c r="AP244" s="623"/>
      <c r="AQ244" s="623"/>
      <c r="AR244" s="623"/>
      <c r="AS244" s="635"/>
      <c r="AT244" s="636"/>
      <c r="AU244" s="638"/>
      <c r="AV244" s="638"/>
      <c r="BE244" s="635"/>
      <c r="BF244" s="638"/>
      <c r="BG244" s="638"/>
    </row>
    <row r="245" spans="1:59" ht="30" customHeight="1" x14ac:dyDescent="0.75">
      <c r="A245" s="624" t="s">
        <v>597</v>
      </c>
      <c r="B245" s="625"/>
      <c r="C245" s="626" t="s">
        <v>379</v>
      </c>
      <c r="D245" s="610"/>
      <c r="E245" s="611" t="s">
        <v>116</v>
      </c>
      <c r="F245" s="627" t="s">
        <v>35</v>
      </c>
      <c r="G245" s="628"/>
      <c r="H245" s="629"/>
      <c r="I245" s="616">
        <f t="shared" si="117"/>
        <v>0</v>
      </c>
      <c r="J245" s="631"/>
      <c r="K245" s="630">
        <f t="shared" si="104"/>
        <v>0</v>
      </c>
      <c r="L245" s="630"/>
      <c r="M245" s="614">
        <f t="shared" si="113"/>
        <v>0</v>
      </c>
      <c r="N245" s="630"/>
      <c r="O245" s="630">
        <f t="shared" si="94"/>
        <v>0</v>
      </c>
      <c r="P245" s="630"/>
      <c r="Q245" s="630">
        <f t="shared" si="95"/>
        <v>0</v>
      </c>
      <c r="R245" s="630"/>
      <c r="S245" s="630">
        <f t="shared" si="114"/>
        <v>0</v>
      </c>
      <c r="T245" s="630">
        <f t="shared" si="115"/>
        <v>0</v>
      </c>
      <c r="U245" s="630">
        <f t="shared" si="116"/>
        <v>0</v>
      </c>
      <c r="V245" s="630">
        <f t="shared" si="96"/>
        <v>0</v>
      </c>
      <c r="W245" s="632"/>
      <c r="X245" s="610"/>
      <c r="Y245" s="415"/>
      <c r="Z245" s="633"/>
      <c r="AA245" s="610"/>
      <c r="AB245" s="611"/>
      <c r="AC245" s="634"/>
      <c r="AE245" s="610"/>
      <c r="AF245" s="633"/>
      <c r="AG245" s="610"/>
      <c r="AH245" s="611"/>
      <c r="AI245" s="634"/>
      <c r="AJ245" s="635"/>
      <c r="AK245" s="636"/>
      <c r="AL245" s="636"/>
      <c r="AM245" s="637"/>
      <c r="AN245" s="638"/>
      <c r="AO245" s="622"/>
      <c r="AP245" s="623"/>
      <c r="AQ245" s="623"/>
      <c r="AR245" s="623"/>
      <c r="AS245" s="635"/>
      <c r="AT245" s="636"/>
      <c r="AU245" s="638"/>
      <c r="AV245" s="638"/>
      <c r="BE245" s="635"/>
      <c r="BF245" s="638"/>
      <c r="BG245" s="638"/>
    </row>
    <row r="246" spans="1:59" ht="30" customHeight="1" x14ac:dyDescent="0.75">
      <c r="A246" s="624" t="s">
        <v>598</v>
      </c>
      <c r="B246" s="625"/>
      <c r="C246" s="626" t="s">
        <v>382</v>
      </c>
      <c r="D246" s="610"/>
      <c r="E246" s="611" t="s">
        <v>324</v>
      </c>
      <c r="F246" s="627">
        <v>2</v>
      </c>
      <c r="G246" s="628"/>
      <c r="H246" s="629"/>
      <c r="I246" s="616">
        <f t="shared" si="117"/>
        <v>0</v>
      </c>
      <c r="J246" s="631"/>
      <c r="K246" s="630">
        <f t="shared" si="104"/>
        <v>0</v>
      </c>
      <c r="L246" s="630"/>
      <c r="M246" s="614">
        <f t="shared" si="113"/>
        <v>0</v>
      </c>
      <c r="N246" s="630"/>
      <c r="O246" s="630">
        <f t="shared" si="94"/>
        <v>0</v>
      </c>
      <c r="P246" s="630"/>
      <c r="Q246" s="630">
        <f t="shared" si="95"/>
        <v>0</v>
      </c>
      <c r="R246" s="630"/>
      <c r="S246" s="630">
        <f t="shared" si="114"/>
        <v>0</v>
      </c>
      <c r="T246" s="630">
        <f t="shared" si="115"/>
        <v>0</v>
      </c>
      <c r="U246" s="630">
        <f t="shared" si="116"/>
        <v>0</v>
      </c>
      <c r="V246" s="630">
        <f t="shared" si="96"/>
        <v>0</v>
      </c>
      <c r="W246" s="632"/>
      <c r="X246" s="610"/>
      <c r="Y246" s="415"/>
      <c r="Z246" s="633"/>
      <c r="AA246" s="610"/>
      <c r="AB246" s="611"/>
      <c r="AC246" s="634"/>
      <c r="AE246" s="610"/>
      <c r="AF246" s="633"/>
      <c r="AG246" s="610"/>
      <c r="AH246" s="611"/>
      <c r="AI246" s="634"/>
      <c r="AJ246" s="635"/>
      <c r="AK246" s="636"/>
      <c r="AL246" s="636"/>
      <c r="AM246" s="637"/>
      <c r="AN246" s="638"/>
      <c r="AO246" s="622"/>
      <c r="AP246" s="623"/>
      <c r="AQ246" s="623"/>
      <c r="AR246" s="623"/>
      <c r="AS246" s="635"/>
      <c r="AT246" s="636"/>
      <c r="AU246" s="638"/>
      <c r="AV246" s="638"/>
      <c r="BE246" s="635"/>
      <c r="BF246" s="638"/>
      <c r="BG246" s="638"/>
    </row>
    <row r="247" spans="1:59" ht="30" customHeight="1" x14ac:dyDescent="0.75">
      <c r="A247" s="624" t="s">
        <v>599</v>
      </c>
      <c r="B247" s="625"/>
      <c r="C247" s="626" t="s">
        <v>385</v>
      </c>
      <c r="D247" s="610"/>
      <c r="E247" s="611" t="s">
        <v>116</v>
      </c>
      <c r="F247" s="627" t="s">
        <v>35</v>
      </c>
      <c r="G247" s="628"/>
      <c r="H247" s="629"/>
      <c r="I247" s="616">
        <f t="shared" si="117"/>
        <v>0</v>
      </c>
      <c r="J247" s="631"/>
      <c r="K247" s="630">
        <f t="shared" si="104"/>
        <v>0</v>
      </c>
      <c r="L247" s="630"/>
      <c r="M247" s="614">
        <f t="shared" si="113"/>
        <v>0</v>
      </c>
      <c r="N247" s="630"/>
      <c r="O247" s="630">
        <f t="shared" si="94"/>
        <v>0</v>
      </c>
      <c r="P247" s="630"/>
      <c r="Q247" s="630">
        <f t="shared" si="95"/>
        <v>0</v>
      </c>
      <c r="R247" s="630"/>
      <c r="S247" s="630">
        <f t="shared" si="114"/>
        <v>0</v>
      </c>
      <c r="T247" s="630">
        <f t="shared" si="115"/>
        <v>0</v>
      </c>
      <c r="U247" s="630">
        <f t="shared" si="116"/>
        <v>0</v>
      </c>
      <c r="V247" s="630">
        <f t="shared" si="96"/>
        <v>0</v>
      </c>
      <c r="W247" s="632"/>
      <c r="X247" s="610"/>
      <c r="Y247" s="415"/>
      <c r="Z247" s="633"/>
      <c r="AA247" s="610"/>
      <c r="AB247" s="611"/>
      <c r="AC247" s="634"/>
      <c r="AE247" s="610"/>
      <c r="AF247" s="633"/>
      <c r="AG247" s="610"/>
      <c r="AH247" s="611"/>
      <c r="AI247" s="634"/>
      <c r="AJ247" s="635"/>
      <c r="AK247" s="636"/>
      <c r="AL247" s="636"/>
      <c r="AM247" s="637"/>
      <c r="AN247" s="638"/>
      <c r="AO247" s="622"/>
      <c r="AP247" s="623"/>
      <c r="AQ247" s="623"/>
      <c r="AR247" s="623"/>
      <c r="AS247" s="635"/>
      <c r="AT247" s="636"/>
      <c r="AU247" s="638"/>
      <c r="AV247" s="638"/>
      <c r="BE247" s="635"/>
      <c r="BF247" s="638"/>
      <c r="BG247" s="638"/>
    </row>
    <row r="248" spans="1:59" ht="30" customHeight="1" x14ac:dyDescent="0.75">
      <c r="A248" s="624" t="s">
        <v>963</v>
      </c>
      <c r="B248" s="625"/>
      <c r="C248" s="626" t="s">
        <v>388</v>
      </c>
      <c r="D248" s="610"/>
      <c r="E248" s="611" t="s">
        <v>116</v>
      </c>
      <c r="F248" s="627" t="s">
        <v>35</v>
      </c>
      <c r="G248" s="628"/>
      <c r="H248" s="629"/>
      <c r="I248" s="616">
        <f t="shared" si="117"/>
        <v>0</v>
      </c>
      <c r="J248" s="631"/>
      <c r="K248" s="630">
        <f t="shared" si="104"/>
        <v>0</v>
      </c>
      <c r="L248" s="630"/>
      <c r="M248" s="614">
        <f t="shared" si="113"/>
        <v>0</v>
      </c>
      <c r="N248" s="630"/>
      <c r="O248" s="630">
        <f t="shared" si="94"/>
        <v>0</v>
      </c>
      <c r="P248" s="630"/>
      <c r="Q248" s="630">
        <f t="shared" si="95"/>
        <v>0</v>
      </c>
      <c r="R248" s="630"/>
      <c r="S248" s="630">
        <f t="shared" si="114"/>
        <v>0</v>
      </c>
      <c r="T248" s="630">
        <f t="shared" si="115"/>
        <v>0</v>
      </c>
      <c r="U248" s="630">
        <f t="shared" si="116"/>
        <v>0</v>
      </c>
      <c r="V248" s="630">
        <f t="shared" si="96"/>
        <v>0</v>
      </c>
      <c r="W248" s="632"/>
      <c r="X248" s="610"/>
      <c r="Y248" s="415"/>
      <c r="Z248" s="633"/>
      <c r="AA248" s="610"/>
      <c r="AB248" s="611"/>
      <c r="AC248" s="634"/>
      <c r="AE248" s="610"/>
      <c r="AF248" s="633"/>
      <c r="AG248" s="610"/>
      <c r="AH248" s="611"/>
      <c r="AI248" s="634"/>
      <c r="AJ248" s="635"/>
      <c r="AK248" s="636"/>
      <c r="AL248" s="636"/>
      <c r="AM248" s="637"/>
      <c r="AN248" s="638"/>
      <c r="AO248" s="622"/>
      <c r="AP248" s="623"/>
      <c r="AQ248" s="623"/>
      <c r="AR248" s="623"/>
      <c r="AS248" s="635"/>
      <c r="AT248" s="636"/>
      <c r="AU248" s="638"/>
      <c r="AV248" s="638"/>
      <c r="BE248" s="635"/>
      <c r="BF248" s="638"/>
      <c r="BG248" s="638"/>
    </row>
    <row r="249" spans="1:59" ht="30" customHeight="1" x14ac:dyDescent="0.75">
      <c r="A249" s="624" t="s">
        <v>602</v>
      </c>
      <c r="B249" s="625"/>
      <c r="C249" s="626" t="s">
        <v>397</v>
      </c>
      <c r="D249" s="610"/>
      <c r="E249" s="611" t="s">
        <v>886</v>
      </c>
      <c r="F249" s="627">
        <v>1</v>
      </c>
      <c r="G249" s="628"/>
      <c r="H249" s="629"/>
      <c r="I249" s="616">
        <f t="shared" si="117"/>
        <v>0</v>
      </c>
      <c r="J249" s="631"/>
      <c r="K249" s="630">
        <f t="shared" si="104"/>
        <v>0</v>
      </c>
      <c r="L249" s="630"/>
      <c r="M249" s="614">
        <f t="shared" si="113"/>
        <v>0</v>
      </c>
      <c r="N249" s="630"/>
      <c r="O249" s="630">
        <f t="shared" si="94"/>
        <v>0</v>
      </c>
      <c r="P249" s="630"/>
      <c r="Q249" s="630">
        <f t="shared" si="95"/>
        <v>0</v>
      </c>
      <c r="R249" s="630"/>
      <c r="S249" s="630">
        <f t="shared" si="114"/>
        <v>0</v>
      </c>
      <c r="T249" s="630">
        <f t="shared" si="115"/>
        <v>0</v>
      </c>
      <c r="U249" s="630">
        <f t="shared" si="116"/>
        <v>0</v>
      </c>
      <c r="V249" s="630">
        <f t="shared" si="96"/>
        <v>0</v>
      </c>
      <c r="W249" s="632"/>
      <c r="X249" s="610"/>
      <c r="Y249" s="415"/>
      <c r="Z249" s="633"/>
      <c r="AA249" s="610"/>
      <c r="AB249" s="611"/>
      <c r="AC249" s="634"/>
      <c r="AE249" s="610"/>
      <c r="AF249" s="633"/>
      <c r="AG249" s="610"/>
      <c r="AH249" s="611"/>
      <c r="AI249" s="634"/>
      <c r="AJ249" s="635"/>
      <c r="AK249" s="636"/>
      <c r="AL249" s="636"/>
      <c r="AM249" s="637"/>
      <c r="AN249" s="638"/>
      <c r="AO249" s="622"/>
      <c r="AP249" s="623"/>
      <c r="AQ249" s="623"/>
      <c r="AR249" s="623"/>
      <c r="AS249" s="635"/>
      <c r="AT249" s="636"/>
      <c r="AU249" s="638"/>
      <c r="AV249" s="638"/>
      <c r="BE249" s="635"/>
      <c r="BF249" s="638"/>
      <c r="BG249" s="638"/>
    </row>
    <row r="250" spans="1:59" ht="30" customHeight="1" x14ac:dyDescent="0.75">
      <c r="A250" s="624" t="s">
        <v>603</v>
      </c>
      <c r="B250" s="625"/>
      <c r="C250" s="626" t="s">
        <v>400</v>
      </c>
      <c r="D250" s="610"/>
      <c r="E250" s="611" t="s">
        <v>886</v>
      </c>
      <c r="F250" s="627">
        <v>1</v>
      </c>
      <c r="G250" s="628"/>
      <c r="H250" s="629"/>
      <c r="I250" s="616">
        <f t="shared" si="117"/>
        <v>0</v>
      </c>
      <c r="J250" s="631"/>
      <c r="K250" s="630">
        <f t="shared" si="104"/>
        <v>0</v>
      </c>
      <c r="L250" s="630"/>
      <c r="M250" s="614">
        <f t="shared" si="113"/>
        <v>0</v>
      </c>
      <c r="N250" s="630"/>
      <c r="O250" s="630">
        <f t="shared" si="94"/>
        <v>0</v>
      </c>
      <c r="P250" s="630"/>
      <c r="Q250" s="630">
        <f t="shared" si="95"/>
        <v>0</v>
      </c>
      <c r="R250" s="630"/>
      <c r="S250" s="630">
        <f t="shared" si="114"/>
        <v>0</v>
      </c>
      <c r="T250" s="630">
        <f t="shared" si="115"/>
        <v>0</v>
      </c>
      <c r="U250" s="630">
        <f t="shared" si="116"/>
        <v>0</v>
      </c>
      <c r="V250" s="630">
        <f t="shared" si="96"/>
        <v>0</v>
      </c>
      <c r="W250" s="632"/>
      <c r="X250" s="610"/>
      <c r="Y250" s="415"/>
      <c r="Z250" s="633"/>
      <c r="AA250" s="610"/>
      <c r="AB250" s="611"/>
      <c r="AC250" s="634"/>
      <c r="AE250" s="610"/>
      <c r="AF250" s="633"/>
      <c r="AG250" s="610"/>
      <c r="AH250" s="611"/>
      <c r="AI250" s="634"/>
      <c r="AJ250" s="635"/>
      <c r="AK250" s="636"/>
      <c r="AL250" s="636"/>
      <c r="AM250" s="637"/>
      <c r="AN250" s="638"/>
      <c r="AO250" s="622"/>
      <c r="AP250" s="623"/>
      <c r="AQ250" s="623"/>
      <c r="AR250" s="623"/>
      <c r="AS250" s="635"/>
      <c r="AT250" s="636"/>
      <c r="AU250" s="638"/>
      <c r="AV250" s="638"/>
      <c r="BE250" s="635"/>
      <c r="BF250" s="638"/>
      <c r="BG250" s="638"/>
    </row>
    <row r="251" spans="1:59" ht="30" customHeight="1" x14ac:dyDescent="0.75">
      <c r="A251" s="624" t="s">
        <v>964</v>
      </c>
      <c r="B251" s="625"/>
      <c r="C251" s="626" t="s">
        <v>403</v>
      </c>
      <c r="D251" s="610"/>
      <c r="E251" s="611" t="s">
        <v>886</v>
      </c>
      <c r="F251" s="627">
        <v>1</v>
      </c>
      <c r="G251" s="628"/>
      <c r="H251" s="629"/>
      <c r="I251" s="616">
        <f t="shared" si="117"/>
        <v>0</v>
      </c>
      <c r="J251" s="631"/>
      <c r="K251" s="630">
        <f t="shared" si="104"/>
        <v>0</v>
      </c>
      <c r="L251" s="630"/>
      <c r="M251" s="614">
        <f t="shared" si="113"/>
        <v>0</v>
      </c>
      <c r="N251" s="630"/>
      <c r="O251" s="630">
        <f t="shared" si="94"/>
        <v>0</v>
      </c>
      <c r="P251" s="630"/>
      <c r="Q251" s="630">
        <f t="shared" si="95"/>
        <v>0</v>
      </c>
      <c r="R251" s="630"/>
      <c r="S251" s="630">
        <f t="shared" si="114"/>
        <v>0</v>
      </c>
      <c r="T251" s="630">
        <f t="shared" si="115"/>
        <v>0</v>
      </c>
      <c r="U251" s="630">
        <f t="shared" si="116"/>
        <v>0</v>
      </c>
      <c r="V251" s="630">
        <f t="shared" si="96"/>
        <v>0</v>
      </c>
      <c r="W251" s="632"/>
      <c r="X251" s="610"/>
      <c r="Y251" s="415"/>
      <c r="Z251" s="633"/>
      <c r="AA251" s="610"/>
      <c r="AB251" s="611"/>
      <c r="AC251" s="634"/>
      <c r="AE251" s="610"/>
      <c r="AF251" s="633"/>
      <c r="AG251" s="610"/>
      <c r="AH251" s="611"/>
      <c r="AI251" s="634"/>
      <c r="AJ251" s="635"/>
      <c r="AK251" s="636"/>
      <c r="AL251" s="636"/>
      <c r="AM251" s="637"/>
      <c r="AN251" s="638"/>
      <c r="AO251" s="622"/>
      <c r="AP251" s="623"/>
      <c r="AQ251" s="623"/>
      <c r="AR251" s="623"/>
      <c r="AS251" s="635"/>
      <c r="AT251" s="636"/>
      <c r="AU251" s="638"/>
      <c r="AV251" s="638"/>
      <c r="BE251" s="635"/>
      <c r="BF251" s="638"/>
      <c r="BG251" s="638"/>
    </row>
    <row r="252" spans="1:59" ht="30" customHeight="1" x14ac:dyDescent="0.75">
      <c r="A252" s="650">
        <v>11</v>
      </c>
      <c r="B252" s="668" t="s">
        <v>405</v>
      </c>
      <c r="C252" s="669"/>
      <c r="D252" s="610"/>
      <c r="E252" s="654"/>
      <c r="F252" s="112"/>
      <c r="G252" s="613"/>
      <c r="H252" s="614"/>
      <c r="I252" s="616"/>
      <c r="J252" s="613"/>
      <c r="K252" s="616"/>
      <c r="L252" s="613"/>
      <c r="M252" s="614"/>
      <c r="N252" s="614"/>
      <c r="O252" s="630"/>
      <c r="P252" s="613"/>
      <c r="Q252" s="630"/>
      <c r="R252" s="614"/>
      <c r="S252" s="630"/>
      <c r="T252" s="630"/>
      <c r="U252" s="630"/>
      <c r="V252" s="630"/>
      <c r="W252" s="632"/>
      <c r="X252" s="651"/>
      <c r="Y252" s="670"/>
      <c r="Z252" s="671"/>
      <c r="AA252" s="610"/>
      <c r="AB252" s="654"/>
      <c r="AC252" s="113"/>
      <c r="AE252" s="651"/>
      <c r="AF252" s="670"/>
      <c r="AG252" s="610"/>
      <c r="AH252" s="654"/>
      <c r="AI252" s="113"/>
      <c r="AJ252" s="620"/>
      <c r="AK252" s="636"/>
      <c r="AL252" s="636"/>
      <c r="AM252" s="622"/>
      <c r="AN252" s="623"/>
      <c r="AO252" s="622"/>
      <c r="AP252" s="623"/>
      <c r="AQ252" s="623"/>
      <c r="AR252" s="623"/>
      <c r="AS252" s="620"/>
      <c r="AT252" s="621"/>
      <c r="AU252" s="623"/>
      <c r="AV252" s="623"/>
      <c r="BE252" s="635"/>
      <c r="BF252" s="638"/>
      <c r="BG252" s="638"/>
    </row>
    <row r="253" spans="1:59" ht="30" customHeight="1" x14ac:dyDescent="0.75">
      <c r="A253" s="624" t="s">
        <v>418</v>
      </c>
      <c r="B253" s="625"/>
      <c r="C253" s="626" t="s">
        <v>1321</v>
      </c>
      <c r="D253" s="610"/>
      <c r="E253" s="611" t="s">
        <v>409</v>
      </c>
      <c r="F253" s="627">
        <v>2000</v>
      </c>
      <c r="G253" s="628"/>
      <c r="H253" s="629"/>
      <c r="I253" s="630">
        <f>F253*H253</f>
        <v>0</v>
      </c>
      <c r="J253" s="631"/>
      <c r="K253" s="630">
        <f t="shared" si="104"/>
        <v>0</v>
      </c>
      <c r="L253" s="630"/>
      <c r="M253" s="614">
        <f t="shared" si="113"/>
        <v>0</v>
      </c>
      <c r="N253" s="630"/>
      <c r="O253" s="630">
        <f t="shared" si="94"/>
        <v>0</v>
      </c>
      <c r="P253" s="630"/>
      <c r="Q253" s="630">
        <f t="shared" si="95"/>
        <v>0</v>
      </c>
      <c r="R253" s="630"/>
      <c r="S253" s="630">
        <f>F253*R253</f>
        <v>0</v>
      </c>
      <c r="T253" s="630">
        <f>I253+Q253+M253</f>
        <v>0</v>
      </c>
      <c r="U253" s="630">
        <f>+K253+O253+S253</f>
        <v>0</v>
      </c>
      <c r="V253" s="630">
        <f t="shared" si="96"/>
        <v>0</v>
      </c>
      <c r="W253" s="632"/>
      <c r="X253" s="610"/>
      <c r="Y253" s="415"/>
      <c r="Z253" s="633"/>
      <c r="AA253" s="610"/>
      <c r="AB253" s="611"/>
      <c r="AC253" s="634"/>
      <c r="AE253" s="610"/>
      <c r="AF253" s="633"/>
      <c r="AG253" s="610"/>
      <c r="AH253" s="611"/>
      <c r="AI253" s="634"/>
      <c r="AJ253" s="635"/>
      <c r="AK253" s="636"/>
      <c r="AL253" s="636"/>
      <c r="AM253" s="637"/>
      <c r="AN253" s="638"/>
      <c r="AO253" s="622"/>
      <c r="AP253" s="623"/>
      <c r="AQ253" s="623"/>
      <c r="AR253" s="623"/>
      <c r="AS253" s="635"/>
      <c r="AT253" s="636"/>
      <c r="AU253" s="638"/>
      <c r="AV253" s="638"/>
      <c r="BE253" s="635"/>
      <c r="BF253" s="638"/>
      <c r="BG253" s="638"/>
    </row>
    <row r="254" spans="1:59" ht="30" customHeight="1" x14ac:dyDescent="0.75">
      <c r="A254" s="624" t="s">
        <v>421</v>
      </c>
      <c r="B254" s="625"/>
      <c r="C254" s="626" t="s">
        <v>412</v>
      </c>
      <c r="D254" s="610"/>
      <c r="E254" s="611" t="s">
        <v>284</v>
      </c>
      <c r="F254" s="627">
        <v>1</v>
      </c>
      <c r="G254" s="628"/>
      <c r="H254" s="629"/>
      <c r="I254" s="630">
        <f>F254*H254</f>
        <v>0</v>
      </c>
      <c r="J254" s="631"/>
      <c r="K254" s="630">
        <f t="shared" si="104"/>
        <v>0</v>
      </c>
      <c r="L254" s="630"/>
      <c r="M254" s="614">
        <f t="shared" si="113"/>
        <v>0</v>
      </c>
      <c r="N254" s="630"/>
      <c r="O254" s="630">
        <f t="shared" si="94"/>
        <v>0</v>
      </c>
      <c r="P254" s="630"/>
      <c r="Q254" s="630">
        <f t="shared" si="95"/>
        <v>0</v>
      </c>
      <c r="R254" s="630"/>
      <c r="S254" s="630">
        <f>F254*R254</f>
        <v>0</v>
      </c>
      <c r="T254" s="630">
        <f>I254+Q254+M254</f>
        <v>0</v>
      </c>
      <c r="U254" s="630">
        <f>+K254+O254+S254</f>
        <v>0</v>
      </c>
      <c r="V254" s="630">
        <f t="shared" si="96"/>
        <v>0</v>
      </c>
      <c r="W254" s="632"/>
      <c r="X254" s="610"/>
      <c r="Y254" s="415"/>
      <c r="Z254" s="633"/>
      <c r="AA254" s="610"/>
      <c r="AB254" s="611"/>
      <c r="AC254" s="634"/>
      <c r="AE254" s="610"/>
      <c r="AF254" s="633"/>
      <c r="AG254" s="610"/>
      <c r="AH254" s="611"/>
      <c r="AI254" s="634"/>
      <c r="AJ254" s="635"/>
      <c r="AK254" s="636"/>
      <c r="AL254" s="636"/>
      <c r="AM254" s="637"/>
      <c r="AN254" s="638"/>
      <c r="AO254" s="622"/>
      <c r="AP254" s="623"/>
      <c r="AQ254" s="623"/>
      <c r="AR254" s="623"/>
      <c r="AS254" s="635"/>
      <c r="AT254" s="636"/>
      <c r="AU254" s="638"/>
      <c r="AV254" s="638"/>
      <c r="BE254" s="635"/>
      <c r="BF254" s="638"/>
      <c r="BG254" s="638"/>
    </row>
    <row r="255" spans="1:59" ht="30" customHeight="1" x14ac:dyDescent="0.75">
      <c r="A255" s="607">
        <v>12</v>
      </c>
      <c r="B255" s="608" t="s">
        <v>416</v>
      </c>
      <c r="C255" s="609"/>
      <c r="D255" s="618"/>
      <c r="E255" s="590"/>
      <c r="F255" s="672"/>
      <c r="G255" s="613"/>
      <c r="H255" s="614"/>
      <c r="I255" s="616"/>
      <c r="J255" s="613"/>
      <c r="K255" s="616"/>
      <c r="L255" s="613"/>
      <c r="M255" s="614"/>
      <c r="N255" s="614"/>
      <c r="O255" s="630"/>
      <c r="P255" s="613"/>
      <c r="Q255" s="630"/>
      <c r="R255" s="614"/>
      <c r="S255" s="630"/>
      <c r="T255" s="630"/>
      <c r="U255" s="630"/>
      <c r="V255" s="630"/>
      <c r="W255" s="632"/>
      <c r="X255" s="618"/>
      <c r="Y255" s="644"/>
      <c r="Z255" s="645"/>
      <c r="AA255" s="618"/>
      <c r="AB255" s="590"/>
      <c r="AC255" s="673"/>
      <c r="AE255" s="618"/>
      <c r="AF255" s="644"/>
      <c r="AG255" s="618"/>
      <c r="AH255" s="590"/>
      <c r="AI255" s="673"/>
      <c r="AJ255" s="620"/>
      <c r="AK255" s="636"/>
      <c r="AL255" s="636"/>
      <c r="AM255" s="622"/>
      <c r="AN255" s="623"/>
      <c r="AO255" s="622"/>
      <c r="AP255" s="623"/>
      <c r="AQ255" s="623"/>
      <c r="AR255" s="623"/>
      <c r="AS255" s="620"/>
      <c r="AT255" s="621"/>
      <c r="AU255" s="623"/>
      <c r="AV255" s="623"/>
      <c r="BE255" s="635"/>
      <c r="BF255" s="638"/>
      <c r="BG255" s="638"/>
    </row>
    <row r="256" spans="1:59" ht="30" customHeight="1" x14ac:dyDescent="0.75">
      <c r="A256" s="624" t="s">
        <v>450</v>
      </c>
      <c r="B256" s="625"/>
      <c r="C256" s="626" t="s">
        <v>419</v>
      </c>
      <c r="D256" s="610"/>
      <c r="E256" s="611" t="s">
        <v>164</v>
      </c>
      <c r="F256" s="627">
        <v>6</v>
      </c>
      <c r="G256" s="628"/>
      <c r="H256" s="629"/>
      <c r="I256" s="630">
        <f>F256*H256</f>
        <v>0</v>
      </c>
      <c r="J256" s="631"/>
      <c r="K256" s="630">
        <f t="shared" si="104"/>
        <v>0</v>
      </c>
      <c r="L256" s="630"/>
      <c r="M256" s="614">
        <f t="shared" si="113"/>
        <v>0</v>
      </c>
      <c r="N256" s="630"/>
      <c r="O256" s="630">
        <f t="shared" si="94"/>
        <v>0</v>
      </c>
      <c r="P256" s="630"/>
      <c r="Q256" s="630">
        <f t="shared" si="95"/>
        <v>0</v>
      </c>
      <c r="R256" s="630"/>
      <c r="S256" s="630">
        <f t="shared" ref="S256:S266" si="118">F256*R256</f>
        <v>0</v>
      </c>
      <c r="T256" s="630">
        <f t="shared" ref="T256:T266" si="119">I256+Q256+M256</f>
        <v>0</v>
      </c>
      <c r="U256" s="630">
        <f t="shared" ref="U256:U266" si="120">+K256+O256+S256</f>
        <v>0</v>
      </c>
      <c r="V256" s="630">
        <f t="shared" si="96"/>
        <v>0</v>
      </c>
      <c r="W256" s="632"/>
      <c r="X256" s="610"/>
      <c r="Y256" s="415"/>
      <c r="Z256" s="633"/>
      <c r="AA256" s="610"/>
      <c r="AB256" s="611"/>
      <c r="AC256" s="634"/>
      <c r="AE256" s="610"/>
      <c r="AF256" s="633"/>
      <c r="AG256" s="610"/>
      <c r="AH256" s="611"/>
      <c r="AI256" s="634"/>
      <c r="AJ256" s="635"/>
      <c r="AK256" s="636"/>
      <c r="AL256" s="636"/>
      <c r="AM256" s="637"/>
      <c r="AN256" s="638"/>
      <c r="AO256" s="622"/>
      <c r="AP256" s="623"/>
      <c r="AQ256" s="623"/>
      <c r="AR256" s="623"/>
      <c r="AS256" s="635"/>
      <c r="AT256" s="636"/>
      <c r="AU256" s="638"/>
      <c r="AV256" s="638"/>
      <c r="BE256" s="635"/>
      <c r="BF256" s="638"/>
      <c r="BG256" s="638"/>
    </row>
    <row r="257" spans="1:59" ht="30" customHeight="1" x14ac:dyDescent="0.75">
      <c r="A257" s="624" t="s">
        <v>453</v>
      </c>
      <c r="B257" s="625"/>
      <c r="C257" s="626" t="s">
        <v>422</v>
      </c>
      <c r="D257" s="610"/>
      <c r="E257" s="611" t="s">
        <v>116</v>
      </c>
      <c r="F257" s="627">
        <v>1</v>
      </c>
      <c r="G257" s="628"/>
      <c r="H257" s="629"/>
      <c r="I257" s="630">
        <f t="shared" ref="I257:I266" si="121">F257*H257</f>
        <v>0</v>
      </c>
      <c r="J257" s="631"/>
      <c r="K257" s="630">
        <f t="shared" si="104"/>
        <v>0</v>
      </c>
      <c r="L257" s="630"/>
      <c r="M257" s="614">
        <f t="shared" si="113"/>
        <v>0</v>
      </c>
      <c r="N257" s="630"/>
      <c r="O257" s="630">
        <f t="shared" si="94"/>
        <v>0</v>
      </c>
      <c r="P257" s="630"/>
      <c r="Q257" s="630">
        <f t="shared" si="95"/>
        <v>0</v>
      </c>
      <c r="R257" s="630"/>
      <c r="S257" s="630">
        <f t="shared" si="118"/>
        <v>0</v>
      </c>
      <c r="T257" s="630">
        <f t="shared" si="119"/>
        <v>0</v>
      </c>
      <c r="U257" s="630">
        <f t="shared" si="120"/>
        <v>0</v>
      </c>
      <c r="V257" s="630">
        <f t="shared" si="96"/>
        <v>0</v>
      </c>
      <c r="W257" s="632"/>
      <c r="X257" s="610"/>
      <c r="Y257" s="415"/>
      <c r="Z257" s="633"/>
      <c r="AA257" s="610"/>
      <c r="AB257" s="611"/>
      <c r="AC257" s="634"/>
      <c r="AE257" s="610"/>
      <c r="AF257" s="633"/>
      <c r="AG257" s="610"/>
      <c r="AH257" s="611"/>
      <c r="AI257" s="634"/>
      <c r="AJ257" s="635"/>
      <c r="AK257" s="636"/>
      <c r="AL257" s="636"/>
      <c r="AM257" s="637"/>
      <c r="AN257" s="638"/>
      <c r="AO257" s="622"/>
      <c r="AP257" s="623"/>
      <c r="AQ257" s="623"/>
      <c r="AR257" s="623"/>
      <c r="AS257" s="635"/>
      <c r="AT257" s="636"/>
      <c r="AU257" s="638"/>
      <c r="AV257" s="638"/>
      <c r="BE257" s="635"/>
      <c r="BF257" s="638"/>
      <c r="BG257" s="638"/>
    </row>
    <row r="258" spans="1:59" ht="30" customHeight="1" x14ac:dyDescent="0.75">
      <c r="A258" s="624" t="s">
        <v>456</v>
      </c>
      <c r="B258" s="625"/>
      <c r="C258" s="626" t="s">
        <v>425</v>
      </c>
      <c r="D258" s="610"/>
      <c r="E258" s="611" t="s">
        <v>164</v>
      </c>
      <c r="F258" s="627">
        <v>2</v>
      </c>
      <c r="G258" s="628"/>
      <c r="H258" s="629"/>
      <c r="I258" s="630">
        <f t="shared" si="121"/>
        <v>0</v>
      </c>
      <c r="J258" s="631"/>
      <c r="K258" s="630">
        <f t="shared" si="104"/>
        <v>0</v>
      </c>
      <c r="L258" s="630"/>
      <c r="M258" s="614">
        <f t="shared" si="113"/>
        <v>0</v>
      </c>
      <c r="N258" s="630"/>
      <c r="O258" s="630">
        <f t="shared" si="94"/>
        <v>0</v>
      </c>
      <c r="P258" s="630"/>
      <c r="Q258" s="630">
        <f t="shared" si="95"/>
        <v>0</v>
      </c>
      <c r="R258" s="630"/>
      <c r="S258" s="630">
        <f t="shared" si="118"/>
        <v>0</v>
      </c>
      <c r="T258" s="630">
        <f t="shared" si="119"/>
        <v>0</v>
      </c>
      <c r="U258" s="630">
        <f t="shared" si="120"/>
        <v>0</v>
      </c>
      <c r="V258" s="630">
        <f t="shared" si="96"/>
        <v>0</v>
      </c>
      <c r="W258" s="632"/>
      <c r="X258" s="610"/>
      <c r="Y258" s="415"/>
      <c r="Z258" s="633"/>
      <c r="AA258" s="610"/>
      <c r="AB258" s="611"/>
      <c r="AC258" s="634"/>
      <c r="AE258" s="610"/>
      <c r="AF258" s="633"/>
      <c r="AG258" s="610"/>
      <c r="AH258" s="611"/>
      <c r="AI258" s="634"/>
      <c r="AJ258" s="635"/>
      <c r="AK258" s="636"/>
      <c r="AL258" s="636"/>
      <c r="AM258" s="637"/>
      <c r="AN258" s="638"/>
      <c r="AO258" s="622"/>
      <c r="AP258" s="623"/>
      <c r="AQ258" s="623"/>
      <c r="AR258" s="623"/>
      <c r="AS258" s="635"/>
      <c r="AT258" s="636"/>
      <c r="AU258" s="638"/>
      <c r="AV258" s="638"/>
      <c r="BE258" s="635"/>
      <c r="BF258" s="638"/>
      <c r="BG258" s="638"/>
    </row>
    <row r="259" spans="1:59" ht="30" customHeight="1" x14ac:dyDescent="0.75">
      <c r="A259" s="624" t="s">
        <v>456</v>
      </c>
      <c r="B259" s="625"/>
      <c r="C259" s="626" t="s">
        <v>527</v>
      </c>
      <c r="D259" s="610"/>
      <c r="E259" s="611" t="s">
        <v>164</v>
      </c>
      <c r="F259" s="627">
        <v>1</v>
      </c>
      <c r="G259" s="628"/>
      <c r="H259" s="629"/>
      <c r="I259" s="630">
        <f t="shared" si="121"/>
        <v>0</v>
      </c>
      <c r="J259" s="631"/>
      <c r="K259" s="630">
        <f t="shared" si="104"/>
        <v>0</v>
      </c>
      <c r="L259" s="630"/>
      <c r="M259" s="614">
        <f t="shared" si="113"/>
        <v>0</v>
      </c>
      <c r="N259" s="630"/>
      <c r="O259" s="630">
        <f t="shared" si="94"/>
        <v>0</v>
      </c>
      <c r="P259" s="630"/>
      <c r="Q259" s="630">
        <f t="shared" si="95"/>
        <v>0</v>
      </c>
      <c r="R259" s="630"/>
      <c r="S259" s="630">
        <f t="shared" si="118"/>
        <v>0</v>
      </c>
      <c r="T259" s="630">
        <f t="shared" si="119"/>
        <v>0</v>
      </c>
      <c r="U259" s="630">
        <f t="shared" si="120"/>
        <v>0</v>
      </c>
      <c r="V259" s="630">
        <f t="shared" si="96"/>
        <v>0</v>
      </c>
      <c r="W259" s="632"/>
      <c r="X259" s="610"/>
      <c r="Y259" s="415"/>
      <c r="Z259" s="633"/>
      <c r="AA259" s="610"/>
      <c r="AB259" s="611"/>
      <c r="AC259" s="634"/>
      <c r="AE259" s="610"/>
      <c r="AF259" s="633"/>
      <c r="AG259" s="610"/>
      <c r="AH259" s="611"/>
      <c r="AI259" s="634"/>
      <c r="AJ259" s="635"/>
      <c r="AK259" s="636"/>
      <c r="AL259" s="636"/>
      <c r="AM259" s="637"/>
      <c r="AN259" s="638"/>
      <c r="AO259" s="622"/>
      <c r="AP259" s="623"/>
      <c r="AQ259" s="623"/>
      <c r="AR259" s="623"/>
      <c r="AS259" s="635"/>
      <c r="AT259" s="636"/>
      <c r="AU259" s="638"/>
      <c r="AV259" s="638"/>
      <c r="BE259" s="635"/>
      <c r="BF259" s="638"/>
      <c r="BG259" s="638"/>
    </row>
    <row r="260" spans="1:59" ht="30" customHeight="1" x14ac:dyDescent="0.75">
      <c r="A260" s="624" t="s">
        <v>604</v>
      </c>
      <c r="B260" s="625"/>
      <c r="C260" s="626" t="s">
        <v>427</v>
      </c>
      <c r="D260" s="610"/>
      <c r="E260" s="611" t="s">
        <v>164</v>
      </c>
      <c r="F260" s="627">
        <v>10</v>
      </c>
      <c r="G260" s="628"/>
      <c r="H260" s="629"/>
      <c r="I260" s="630">
        <f t="shared" si="121"/>
        <v>0</v>
      </c>
      <c r="J260" s="631"/>
      <c r="K260" s="630">
        <f t="shared" si="104"/>
        <v>0</v>
      </c>
      <c r="L260" s="630"/>
      <c r="M260" s="614">
        <f t="shared" si="113"/>
        <v>0</v>
      </c>
      <c r="N260" s="630"/>
      <c r="O260" s="630">
        <f t="shared" si="94"/>
        <v>0</v>
      </c>
      <c r="P260" s="630"/>
      <c r="Q260" s="630">
        <f t="shared" si="95"/>
        <v>0</v>
      </c>
      <c r="R260" s="630"/>
      <c r="S260" s="630">
        <f t="shared" si="118"/>
        <v>0</v>
      </c>
      <c r="T260" s="630">
        <f t="shared" si="119"/>
        <v>0</v>
      </c>
      <c r="U260" s="630">
        <f t="shared" si="120"/>
        <v>0</v>
      </c>
      <c r="V260" s="630">
        <f t="shared" si="96"/>
        <v>0</v>
      </c>
      <c r="W260" s="632"/>
      <c r="X260" s="610"/>
      <c r="Y260" s="415"/>
      <c r="Z260" s="633"/>
      <c r="AA260" s="610"/>
      <c r="AB260" s="611"/>
      <c r="AC260" s="634"/>
      <c r="AE260" s="610"/>
      <c r="AF260" s="633"/>
      <c r="AG260" s="610"/>
      <c r="AH260" s="611"/>
      <c r="AI260" s="634"/>
      <c r="AJ260" s="635"/>
      <c r="AK260" s="636"/>
      <c r="AL260" s="636"/>
      <c r="AM260" s="637"/>
      <c r="AN260" s="638"/>
      <c r="AO260" s="622"/>
      <c r="AP260" s="623"/>
      <c r="AQ260" s="623"/>
      <c r="AR260" s="623"/>
      <c r="AS260" s="635"/>
      <c r="AT260" s="636"/>
      <c r="AU260" s="638"/>
      <c r="AV260" s="638"/>
      <c r="BE260" s="635"/>
      <c r="BF260" s="638"/>
      <c r="BG260" s="638"/>
    </row>
    <row r="261" spans="1:59" ht="30" customHeight="1" x14ac:dyDescent="0.75">
      <c r="A261" s="624" t="s">
        <v>605</v>
      </c>
      <c r="B261" s="625"/>
      <c r="C261" s="626" t="s">
        <v>430</v>
      </c>
      <c r="D261" s="610"/>
      <c r="E261" s="611" t="s">
        <v>164</v>
      </c>
      <c r="F261" s="627">
        <v>1</v>
      </c>
      <c r="G261" s="628"/>
      <c r="H261" s="629"/>
      <c r="I261" s="630">
        <f t="shared" si="121"/>
        <v>0</v>
      </c>
      <c r="J261" s="631"/>
      <c r="K261" s="630">
        <f t="shared" si="104"/>
        <v>0</v>
      </c>
      <c r="L261" s="630"/>
      <c r="M261" s="614">
        <f t="shared" si="113"/>
        <v>0</v>
      </c>
      <c r="N261" s="630"/>
      <c r="O261" s="630">
        <f t="shared" si="94"/>
        <v>0</v>
      </c>
      <c r="P261" s="630"/>
      <c r="Q261" s="630">
        <f t="shared" si="95"/>
        <v>0</v>
      </c>
      <c r="R261" s="630"/>
      <c r="S261" s="630">
        <f t="shared" si="118"/>
        <v>0</v>
      </c>
      <c r="T261" s="630">
        <f t="shared" si="119"/>
        <v>0</v>
      </c>
      <c r="U261" s="630">
        <f t="shared" si="120"/>
        <v>0</v>
      </c>
      <c r="V261" s="630">
        <f t="shared" si="96"/>
        <v>0</v>
      </c>
      <c r="W261" s="632"/>
      <c r="X261" s="610"/>
      <c r="Y261" s="415"/>
      <c r="Z261" s="633"/>
      <c r="AA261" s="610"/>
      <c r="AB261" s="611"/>
      <c r="AC261" s="634"/>
      <c r="AE261" s="610"/>
      <c r="AF261" s="633"/>
      <c r="AG261" s="610"/>
      <c r="AH261" s="611"/>
      <c r="AI261" s="634"/>
      <c r="AJ261" s="635"/>
      <c r="AK261" s="636"/>
      <c r="AL261" s="636"/>
      <c r="AM261" s="637"/>
      <c r="AN261" s="638"/>
      <c r="AO261" s="622"/>
      <c r="AP261" s="623"/>
      <c r="AQ261" s="623"/>
      <c r="AR261" s="623"/>
      <c r="AS261" s="635"/>
      <c r="AT261" s="636"/>
      <c r="AU261" s="638"/>
      <c r="AV261" s="638"/>
      <c r="BE261" s="635"/>
      <c r="BF261" s="638"/>
      <c r="BG261" s="638"/>
    </row>
    <row r="262" spans="1:59" ht="30" customHeight="1" x14ac:dyDescent="0.75">
      <c r="A262" s="624" t="s">
        <v>606</v>
      </c>
      <c r="B262" s="625"/>
      <c r="C262" s="626" t="s">
        <v>433</v>
      </c>
      <c r="D262" s="610"/>
      <c r="E262" s="611" t="s">
        <v>164</v>
      </c>
      <c r="F262" s="627">
        <v>1</v>
      </c>
      <c r="G262" s="628"/>
      <c r="H262" s="629"/>
      <c r="I262" s="630">
        <f t="shared" si="121"/>
        <v>0</v>
      </c>
      <c r="J262" s="631"/>
      <c r="K262" s="630">
        <f t="shared" si="104"/>
        <v>0</v>
      </c>
      <c r="L262" s="630"/>
      <c r="M262" s="614">
        <f t="shared" si="113"/>
        <v>0</v>
      </c>
      <c r="N262" s="630"/>
      <c r="O262" s="630">
        <f t="shared" si="94"/>
        <v>0</v>
      </c>
      <c r="P262" s="630"/>
      <c r="Q262" s="630">
        <f t="shared" si="95"/>
        <v>0</v>
      </c>
      <c r="R262" s="630"/>
      <c r="S262" s="630">
        <f t="shared" si="118"/>
        <v>0</v>
      </c>
      <c r="T262" s="630">
        <f t="shared" si="119"/>
        <v>0</v>
      </c>
      <c r="U262" s="630">
        <f t="shared" si="120"/>
        <v>0</v>
      </c>
      <c r="V262" s="630">
        <f t="shared" si="96"/>
        <v>0</v>
      </c>
      <c r="W262" s="632"/>
      <c r="X262" s="610"/>
      <c r="Y262" s="415"/>
      <c r="Z262" s="633"/>
      <c r="AA262" s="610"/>
      <c r="AB262" s="611"/>
      <c r="AC262" s="634"/>
      <c r="AE262" s="610"/>
      <c r="AF262" s="633"/>
      <c r="AG262" s="610"/>
      <c r="AH262" s="611"/>
      <c r="AI262" s="634"/>
      <c r="AJ262" s="635"/>
      <c r="AK262" s="636"/>
      <c r="AL262" s="636"/>
      <c r="AM262" s="637"/>
      <c r="AN262" s="638"/>
      <c r="AO262" s="622"/>
      <c r="AP262" s="623"/>
      <c r="AQ262" s="623"/>
      <c r="AR262" s="623"/>
      <c r="AS262" s="635"/>
      <c r="AT262" s="636"/>
      <c r="AU262" s="638"/>
      <c r="AV262" s="638"/>
      <c r="BE262" s="635"/>
      <c r="BF262" s="638"/>
      <c r="BG262" s="638"/>
    </row>
    <row r="263" spans="1:59" ht="30" customHeight="1" x14ac:dyDescent="0.75">
      <c r="A263" s="624" t="s">
        <v>607</v>
      </c>
      <c r="B263" s="625"/>
      <c r="C263" s="626" t="s">
        <v>436</v>
      </c>
      <c r="D263" s="610"/>
      <c r="E263" s="611" t="s">
        <v>886</v>
      </c>
      <c r="F263" s="627">
        <v>1</v>
      </c>
      <c r="G263" s="628"/>
      <c r="H263" s="629"/>
      <c r="I263" s="630">
        <f t="shared" si="121"/>
        <v>0</v>
      </c>
      <c r="J263" s="631"/>
      <c r="K263" s="630">
        <f t="shared" si="104"/>
        <v>0</v>
      </c>
      <c r="L263" s="630"/>
      <c r="M263" s="614">
        <f t="shared" si="113"/>
        <v>0</v>
      </c>
      <c r="N263" s="630"/>
      <c r="O263" s="630">
        <f t="shared" si="94"/>
        <v>0</v>
      </c>
      <c r="P263" s="630"/>
      <c r="Q263" s="630">
        <f t="shared" si="95"/>
        <v>0</v>
      </c>
      <c r="R263" s="630"/>
      <c r="S263" s="630">
        <f t="shared" si="118"/>
        <v>0</v>
      </c>
      <c r="T263" s="630">
        <f t="shared" si="119"/>
        <v>0</v>
      </c>
      <c r="U263" s="630">
        <f t="shared" si="120"/>
        <v>0</v>
      </c>
      <c r="V263" s="630">
        <f t="shared" si="96"/>
        <v>0</v>
      </c>
      <c r="W263" s="632"/>
      <c r="X263" s="610"/>
      <c r="Y263" s="415"/>
      <c r="Z263" s="633"/>
      <c r="AA263" s="610"/>
      <c r="AB263" s="611"/>
      <c r="AC263" s="634"/>
      <c r="AE263" s="610"/>
      <c r="AF263" s="633"/>
      <c r="AG263" s="610"/>
      <c r="AH263" s="611"/>
      <c r="AI263" s="634"/>
      <c r="AJ263" s="635"/>
      <c r="AK263" s="636"/>
      <c r="AL263" s="636"/>
      <c r="AM263" s="637"/>
      <c r="AN263" s="638"/>
      <c r="AO263" s="622"/>
      <c r="AP263" s="623"/>
      <c r="AQ263" s="623"/>
      <c r="AR263" s="623"/>
      <c r="AS263" s="635"/>
      <c r="AT263" s="636"/>
      <c r="AU263" s="638"/>
      <c r="AV263" s="638"/>
      <c r="BE263" s="635"/>
      <c r="BF263" s="638"/>
      <c r="BG263" s="638"/>
    </row>
    <row r="264" spans="1:59" ht="30" customHeight="1" x14ac:dyDescent="0.75">
      <c r="A264" s="624" t="s">
        <v>608</v>
      </c>
      <c r="B264" s="625"/>
      <c r="C264" s="626" t="s">
        <v>439</v>
      </c>
      <c r="D264" s="610"/>
      <c r="E264" s="611" t="s">
        <v>164</v>
      </c>
      <c r="F264" s="627">
        <v>1</v>
      </c>
      <c r="G264" s="628"/>
      <c r="H264" s="629"/>
      <c r="I264" s="630">
        <f t="shared" si="121"/>
        <v>0</v>
      </c>
      <c r="J264" s="631"/>
      <c r="K264" s="630">
        <f t="shared" si="104"/>
        <v>0</v>
      </c>
      <c r="L264" s="630"/>
      <c r="M264" s="614">
        <f t="shared" si="113"/>
        <v>0</v>
      </c>
      <c r="N264" s="630"/>
      <c r="O264" s="630">
        <f t="shared" ref="O264:O268" si="122">F264*N264</f>
        <v>0</v>
      </c>
      <c r="P264" s="630"/>
      <c r="Q264" s="630">
        <f t="shared" ref="Q264:Q268" si="123">F264*P264</f>
        <v>0</v>
      </c>
      <c r="R264" s="630"/>
      <c r="S264" s="630">
        <f t="shared" si="118"/>
        <v>0</v>
      </c>
      <c r="T264" s="630">
        <f t="shared" si="119"/>
        <v>0</v>
      </c>
      <c r="U264" s="630">
        <f t="shared" si="120"/>
        <v>0</v>
      </c>
      <c r="V264" s="630">
        <f t="shared" ref="V264:V268" si="124">T264*652.69+U264</f>
        <v>0</v>
      </c>
      <c r="W264" s="632"/>
      <c r="X264" s="610"/>
      <c r="Y264" s="415"/>
      <c r="Z264" s="633"/>
      <c r="AA264" s="610"/>
      <c r="AB264" s="611"/>
      <c r="AC264" s="634"/>
      <c r="AE264" s="610"/>
      <c r="AF264" s="633"/>
      <c r="AG264" s="610"/>
      <c r="AH264" s="611"/>
      <c r="AI264" s="634"/>
      <c r="AJ264" s="635"/>
      <c r="AK264" s="636"/>
      <c r="AL264" s="636"/>
      <c r="AM264" s="637"/>
      <c r="AN264" s="638"/>
      <c r="AO264" s="622"/>
      <c r="AP264" s="623"/>
      <c r="AQ264" s="623"/>
      <c r="AR264" s="623"/>
      <c r="AS264" s="635"/>
      <c r="AT264" s="636"/>
      <c r="AU264" s="638"/>
      <c r="AV264" s="638"/>
      <c r="BE264" s="635"/>
      <c r="BF264" s="638"/>
      <c r="BG264" s="638"/>
    </row>
    <row r="265" spans="1:59" ht="30" customHeight="1" x14ac:dyDescent="0.75">
      <c r="A265" s="624" t="s">
        <v>609</v>
      </c>
      <c r="B265" s="625"/>
      <c r="C265" s="626" t="s">
        <v>442</v>
      </c>
      <c r="D265" s="610"/>
      <c r="E265" s="611" t="s">
        <v>409</v>
      </c>
      <c r="F265" s="627">
        <v>700</v>
      </c>
      <c r="G265" s="628"/>
      <c r="H265" s="629"/>
      <c r="I265" s="630">
        <f t="shared" si="121"/>
        <v>0</v>
      </c>
      <c r="J265" s="631"/>
      <c r="K265" s="630">
        <f t="shared" si="104"/>
        <v>0</v>
      </c>
      <c r="L265" s="630"/>
      <c r="M265" s="614">
        <f t="shared" si="113"/>
        <v>0</v>
      </c>
      <c r="N265" s="630"/>
      <c r="O265" s="630">
        <f t="shared" si="122"/>
        <v>0</v>
      </c>
      <c r="P265" s="630"/>
      <c r="Q265" s="630">
        <f t="shared" si="123"/>
        <v>0</v>
      </c>
      <c r="R265" s="630"/>
      <c r="S265" s="630">
        <f t="shared" si="118"/>
        <v>0</v>
      </c>
      <c r="T265" s="630">
        <f t="shared" si="119"/>
        <v>0</v>
      </c>
      <c r="U265" s="630">
        <f t="shared" si="120"/>
        <v>0</v>
      </c>
      <c r="V265" s="630">
        <f t="shared" si="124"/>
        <v>0</v>
      </c>
      <c r="W265" s="632"/>
      <c r="X265" s="610"/>
      <c r="Y265" s="415"/>
      <c r="Z265" s="633"/>
      <c r="AA265" s="610"/>
      <c r="AB265" s="611"/>
      <c r="AC265" s="634"/>
      <c r="AE265" s="610"/>
      <c r="AF265" s="633"/>
      <c r="AG265" s="610"/>
      <c r="AH265" s="611"/>
      <c r="AI265" s="634"/>
      <c r="AJ265" s="635"/>
      <c r="AK265" s="636"/>
      <c r="AL265" s="636"/>
      <c r="AM265" s="637"/>
      <c r="AN265" s="638"/>
      <c r="AO265" s="622"/>
      <c r="AP265" s="623"/>
      <c r="AQ265" s="623"/>
      <c r="AR265" s="623"/>
      <c r="AS265" s="635"/>
      <c r="AT265" s="636"/>
      <c r="AU265" s="638"/>
      <c r="AV265" s="638"/>
      <c r="BE265" s="635"/>
      <c r="BF265" s="638"/>
      <c r="BG265" s="638"/>
    </row>
    <row r="266" spans="1:59" ht="30" customHeight="1" x14ac:dyDescent="0.75">
      <c r="A266" s="624" t="s">
        <v>610</v>
      </c>
      <c r="B266" s="625"/>
      <c r="C266" s="626" t="s">
        <v>445</v>
      </c>
      <c r="D266" s="610"/>
      <c r="E266" s="611" t="s">
        <v>886</v>
      </c>
      <c r="F266" s="627">
        <v>1</v>
      </c>
      <c r="G266" s="628"/>
      <c r="H266" s="629"/>
      <c r="I266" s="630">
        <f t="shared" si="121"/>
        <v>0</v>
      </c>
      <c r="J266" s="631"/>
      <c r="K266" s="630">
        <f t="shared" si="104"/>
        <v>0</v>
      </c>
      <c r="L266" s="630"/>
      <c r="M266" s="614">
        <f t="shared" si="113"/>
        <v>0</v>
      </c>
      <c r="N266" s="630"/>
      <c r="O266" s="630">
        <f t="shared" si="122"/>
        <v>0</v>
      </c>
      <c r="P266" s="630"/>
      <c r="Q266" s="630">
        <f t="shared" si="123"/>
        <v>0</v>
      </c>
      <c r="R266" s="630"/>
      <c r="S266" s="630">
        <f t="shared" si="118"/>
        <v>0</v>
      </c>
      <c r="T266" s="630">
        <f t="shared" si="119"/>
        <v>0</v>
      </c>
      <c r="U266" s="630">
        <f t="shared" si="120"/>
        <v>0</v>
      </c>
      <c r="V266" s="630">
        <f t="shared" si="124"/>
        <v>0</v>
      </c>
      <c r="W266" s="632"/>
      <c r="X266" s="610"/>
      <c r="Y266" s="415"/>
      <c r="Z266" s="633"/>
      <c r="AA266" s="610"/>
      <c r="AB266" s="611"/>
      <c r="AC266" s="634"/>
      <c r="AE266" s="610"/>
      <c r="AF266" s="633"/>
      <c r="AG266" s="610"/>
      <c r="AH266" s="611"/>
      <c r="AI266" s="634"/>
      <c r="AJ266" s="635"/>
      <c r="AK266" s="636"/>
      <c r="AL266" s="636"/>
      <c r="AM266" s="637"/>
      <c r="AN266" s="638"/>
      <c r="AO266" s="622"/>
      <c r="AP266" s="623"/>
      <c r="AQ266" s="623"/>
      <c r="AR266" s="623"/>
      <c r="AS266" s="635"/>
      <c r="AT266" s="636"/>
      <c r="AU266" s="638"/>
      <c r="AV266" s="638"/>
      <c r="BE266" s="635"/>
      <c r="BF266" s="638"/>
      <c r="BG266" s="638"/>
    </row>
    <row r="267" spans="1:59" ht="30" customHeight="1" x14ac:dyDescent="0.75">
      <c r="A267" s="607">
        <v>13</v>
      </c>
      <c r="B267" s="608" t="s">
        <v>448</v>
      </c>
      <c r="C267" s="609"/>
      <c r="D267" s="618"/>
      <c r="E267" s="654"/>
      <c r="F267" s="112"/>
      <c r="G267" s="613"/>
      <c r="H267" s="614"/>
      <c r="I267" s="616"/>
      <c r="J267" s="613"/>
      <c r="K267" s="616"/>
      <c r="L267" s="613"/>
      <c r="M267" s="614"/>
      <c r="N267" s="614"/>
      <c r="O267" s="630"/>
      <c r="P267" s="613"/>
      <c r="Q267" s="630"/>
      <c r="R267" s="614"/>
      <c r="S267" s="630"/>
      <c r="T267" s="630"/>
      <c r="U267" s="630"/>
      <c r="V267" s="630"/>
      <c r="W267" s="632"/>
      <c r="X267" s="618"/>
      <c r="Y267" s="644"/>
      <c r="Z267" s="645"/>
      <c r="AA267" s="618"/>
      <c r="AB267" s="654"/>
      <c r="AC267" s="113"/>
      <c r="AE267" s="618"/>
      <c r="AF267" s="644"/>
      <c r="AG267" s="618"/>
      <c r="AH267" s="654"/>
      <c r="AI267" s="113"/>
      <c r="AJ267" s="620"/>
      <c r="AK267" s="636"/>
      <c r="AL267" s="636"/>
      <c r="AM267" s="622"/>
      <c r="AN267" s="623"/>
      <c r="AO267" s="622"/>
      <c r="AP267" s="623"/>
      <c r="AQ267" s="623"/>
      <c r="AR267" s="623"/>
      <c r="AS267" s="620"/>
      <c r="AT267" s="621"/>
      <c r="AU267" s="623"/>
      <c r="AV267" s="623"/>
      <c r="BE267" s="635"/>
      <c r="BF267" s="638"/>
      <c r="BG267" s="638"/>
    </row>
    <row r="268" spans="1:59" ht="30" customHeight="1" thickBot="1" x14ac:dyDescent="0.9">
      <c r="A268" s="624" t="s">
        <v>464</v>
      </c>
      <c r="B268" s="625"/>
      <c r="C268" s="626" t="s">
        <v>1322</v>
      </c>
      <c r="D268" s="610"/>
      <c r="E268" s="611" t="s">
        <v>886</v>
      </c>
      <c r="F268" s="627" t="s">
        <v>35</v>
      </c>
      <c r="G268" s="628"/>
      <c r="H268" s="629"/>
      <c r="I268" s="630">
        <f>F268*H268</f>
        <v>0</v>
      </c>
      <c r="J268" s="631"/>
      <c r="K268" s="630">
        <f t="shared" si="104"/>
        <v>0</v>
      </c>
      <c r="L268" s="630"/>
      <c r="M268" s="614">
        <f t="shared" si="113"/>
        <v>0</v>
      </c>
      <c r="N268" s="630"/>
      <c r="O268" s="630">
        <f t="shared" si="122"/>
        <v>0</v>
      </c>
      <c r="P268" s="630"/>
      <c r="Q268" s="630">
        <f t="shared" si="123"/>
        <v>0</v>
      </c>
      <c r="R268" s="630"/>
      <c r="S268" s="630">
        <f>F268*R268</f>
        <v>0</v>
      </c>
      <c r="T268" s="630">
        <f>I268+Q268+M268</f>
        <v>0</v>
      </c>
      <c r="U268" s="630">
        <f>+K268+O268+S268</f>
        <v>0</v>
      </c>
      <c r="V268" s="630">
        <f t="shared" si="124"/>
        <v>0</v>
      </c>
      <c r="W268" s="632"/>
      <c r="X268" s="610"/>
      <c r="Y268" s="415"/>
      <c r="Z268" s="633"/>
      <c r="AA268" s="610"/>
      <c r="AB268" s="611"/>
      <c r="AC268" s="634"/>
      <c r="AE268" s="610"/>
      <c r="AF268" s="633"/>
      <c r="AG268" s="610"/>
      <c r="AH268" s="611"/>
      <c r="AI268" s="634"/>
      <c r="AJ268" s="635"/>
      <c r="AK268" s="636"/>
      <c r="AL268" s="636"/>
      <c r="AM268" s="637"/>
      <c r="AN268" s="638"/>
      <c r="AO268" s="622"/>
      <c r="AP268" s="623"/>
      <c r="AQ268" s="623"/>
      <c r="AR268" s="623"/>
      <c r="AS268" s="635"/>
      <c r="AT268" s="636"/>
      <c r="AU268" s="638"/>
      <c r="AV268" s="638"/>
      <c r="BE268" s="635"/>
      <c r="BF268" s="638"/>
      <c r="BG268" s="638"/>
    </row>
    <row r="269" spans="1:59" ht="30" customHeight="1" thickBot="1" x14ac:dyDescent="0.9">
      <c r="A269" s="792" t="s">
        <v>1323</v>
      </c>
      <c r="B269" s="793"/>
      <c r="C269" s="794"/>
      <c r="D269" s="674"/>
      <c r="E269" s="675"/>
      <c r="F269" s="675"/>
      <c r="G269" s="676"/>
      <c r="H269" s="676"/>
      <c r="I269" s="677">
        <f>SUM(I7:I268)</f>
        <v>0</v>
      </c>
      <c r="J269" s="676"/>
      <c r="K269" s="678">
        <f>SUM(K7:K268)</f>
        <v>0</v>
      </c>
      <c r="L269" s="676"/>
      <c r="M269" s="678">
        <f>SUM(M7:M268)</f>
        <v>0</v>
      </c>
      <c r="N269" s="676"/>
      <c r="O269" s="679"/>
      <c r="P269" s="676"/>
      <c r="Q269" s="678">
        <f>SUM(Q7:Q268)</f>
        <v>0</v>
      </c>
      <c r="R269" s="676"/>
      <c r="S269" s="678">
        <f>SUM(S7:S268)</f>
        <v>0</v>
      </c>
      <c r="T269" s="678">
        <f>SUM(T7:T268)</f>
        <v>0</v>
      </c>
      <c r="U269" s="678">
        <f>SUM(U7:U268)</f>
        <v>0</v>
      </c>
      <c r="V269" s="680">
        <f>SUM(V7:V268)</f>
        <v>0</v>
      </c>
      <c r="X269" s="644"/>
      <c r="AE269" s="644"/>
      <c r="AJ269" s="230"/>
    </row>
    <row r="271" spans="1:59" hidden="1" x14ac:dyDescent="0.75">
      <c r="P271" s="119" t="s">
        <v>533</v>
      </c>
      <c r="Q271" s="364">
        <f>SUM(Q13:Q53)</f>
        <v>0</v>
      </c>
      <c r="S271" s="364">
        <f>SUM(S13:S53)</f>
        <v>0</v>
      </c>
      <c r="AI271" s="119" t="s">
        <v>465</v>
      </c>
      <c r="AJ271" s="231">
        <f>SUMPRODUCT(AJ56:AJ266,AI56:AI266)</f>
        <v>0</v>
      </c>
    </row>
    <row r="272" spans="1:59" hidden="1" x14ac:dyDescent="0.75">
      <c r="Q272" s="231">
        <v>1530498.7645506458</v>
      </c>
      <c r="R272" s="231"/>
      <c r="S272" s="231">
        <v>596100.22351870558</v>
      </c>
    </row>
    <row r="273" spans="16:19" hidden="1" x14ac:dyDescent="0.75">
      <c r="Q273" s="365">
        <f>Q272+S272-Q274</f>
        <v>1987000.7450623512</v>
      </c>
    </row>
    <row r="274" spans="16:19" hidden="1" x14ac:dyDescent="0.75">
      <c r="P274" s="119" t="s">
        <v>534</v>
      </c>
      <c r="Q274" s="231">
        <v>139598.24300700001</v>
      </c>
      <c r="R274" s="119" t="s">
        <v>535</v>
      </c>
    </row>
    <row r="275" spans="16:19" hidden="1" x14ac:dyDescent="0.75"/>
    <row r="276" spans="16:19" hidden="1" x14ac:dyDescent="0.75">
      <c r="P276" s="119" t="s">
        <v>536</v>
      </c>
      <c r="Q276" s="364">
        <f>SUM(Q56:Q266)</f>
        <v>0</v>
      </c>
      <c r="S276" s="364">
        <f>SUM(S56:S266)</f>
        <v>0</v>
      </c>
    </row>
    <row r="277" spans="16:19" hidden="1" x14ac:dyDescent="0.75">
      <c r="Q277" s="231">
        <v>342989.02499999991</v>
      </c>
      <c r="R277" s="231">
        <f>AJ271*0.7</f>
        <v>0</v>
      </c>
      <c r="S277" s="231">
        <v>148396.72500000012</v>
      </c>
    </row>
    <row r="278" spans="16:19" hidden="1" x14ac:dyDescent="0.75">
      <c r="Q278" s="231">
        <f>Q277+S277</f>
        <v>491385.75</v>
      </c>
      <c r="R278" s="231"/>
      <c r="S278" s="231"/>
    </row>
    <row r="279" spans="16:19" hidden="1" x14ac:dyDescent="0.75">
      <c r="Q279" s="366"/>
      <c r="R279" s="366"/>
    </row>
    <row r="280" spans="16:19" hidden="1" x14ac:dyDescent="0.75"/>
    <row r="281" spans="16:19" hidden="1" x14ac:dyDescent="0.75">
      <c r="Q281" s="367"/>
    </row>
  </sheetData>
  <mergeCells count="35">
    <mergeCell ref="AS1:AV1"/>
    <mergeCell ref="BE1:BG1"/>
    <mergeCell ref="A1:F1"/>
    <mergeCell ref="G1:I1"/>
    <mergeCell ref="J1:K1"/>
    <mergeCell ref="L1:O1"/>
    <mergeCell ref="P1:S1"/>
    <mergeCell ref="T1:V3"/>
    <mergeCell ref="A2:A5"/>
    <mergeCell ref="B2:C3"/>
    <mergeCell ref="D2:D5"/>
    <mergeCell ref="E2:E5"/>
    <mergeCell ref="L2:L3"/>
    <mergeCell ref="M2:M3"/>
    <mergeCell ref="AJ1:AL1"/>
    <mergeCell ref="AM1:AN1"/>
    <mergeCell ref="A269:C269"/>
    <mergeCell ref="BE2:BG2"/>
    <mergeCell ref="J3:K3"/>
    <mergeCell ref="AM3:AN3"/>
    <mergeCell ref="AO3:AR3"/>
    <mergeCell ref="AS3:AT3"/>
    <mergeCell ref="B4:C5"/>
    <mergeCell ref="O2:O3"/>
    <mergeCell ref="P2:P3"/>
    <mergeCell ref="Q2:Q3"/>
    <mergeCell ref="R2:R3"/>
    <mergeCell ref="S2:S3"/>
    <mergeCell ref="AJ2:AK2"/>
    <mergeCell ref="AO1:AR1"/>
    <mergeCell ref="F2:F4"/>
    <mergeCell ref="G2:H2"/>
    <mergeCell ref="I2:I3"/>
    <mergeCell ref="N2:N3"/>
    <mergeCell ref="AE1:AI1"/>
  </mergeCells>
  <printOptions horizontalCentered="1"/>
  <pageMargins left="0" right="0" top="0.39370078740157483" bottom="0.39370078740157483" header="0.31496062992125984" footer="0.19685039370078741"/>
  <pageSetup paperSize="8" scale="78" fitToHeight="8" orientation="landscape" horizontalDpi="4294967293" r:id="rId1"/>
  <rowBreaks count="3" manualBreakCount="3">
    <brk id="62" max="16383" man="1"/>
    <brk id="94" max="16383" man="1"/>
    <brk id="12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9A864-834D-472A-B966-4C08BD3F4AC1}">
  <sheetPr>
    <tabColor theme="5" tint="0.59999389629810485"/>
  </sheetPr>
  <dimension ref="A1:BA106"/>
  <sheetViews>
    <sheetView showZeros="0" zoomScale="57" zoomScaleNormal="57" workbookViewId="0">
      <selection activeCell="G1" sqref="G1:I1"/>
    </sheetView>
  </sheetViews>
  <sheetFormatPr baseColWidth="10" defaultColWidth="9.1796875" defaultRowHeight="15.75" x14ac:dyDescent="0.75"/>
  <cols>
    <col min="1" max="1" width="8.81640625" style="249" customWidth="1"/>
    <col min="2" max="2" width="3.1796875" style="249" customWidth="1"/>
    <col min="3" max="3" width="51.54296875" style="257" customWidth="1"/>
    <col min="4" max="4" width="7.81640625" style="249" customWidth="1"/>
    <col min="5" max="5" width="7.81640625" style="455" customWidth="1"/>
    <col min="6" max="6" width="7.1796875" style="455" customWidth="1"/>
    <col min="7" max="9" width="15.81640625" style="249" customWidth="1"/>
    <col min="10" max="11" width="20.81640625" style="249" customWidth="1"/>
    <col min="12" max="13" width="15.81640625" style="249" customWidth="1"/>
    <col min="14" max="15" width="18.81640625" style="249" customWidth="1"/>
    <col min="16" max="17" width="15.81640625" style="249" customWidth="1"/>
    <col min="18" max="19" width="18.54296875" style="249" customWidth="1"/>
    <col min="20" max="20" width="16.453125" style="249" customWidth="1"/>
    <col min="21" max="22" width="20" style="249" customWidth="1"/>
    <col min="23" max="25" width="9.1796875" style="249" hidden="1" customWidth="1"/>
    <col min="26" max="26" width="80.81640625" style="249" hidden="1" customWidth="1"/>
    <col min="27" max="29" width="9.1796875" style="249" hidden="1" customWidth="1"/>
    <col min="30" max="58" width="0" style="249" hidden="1" customWidth="1"/>
    <col min="59" max="16384" width="9.1796875" style="249"/>
  </cols>
  <sheetData>
    <row r="1" spans="1:53" ht="48.65" customHeight="1" x14ac:dyDescent="0.75">
      <c r="A1" s="842" t="s">
        <v>988</v>
      </c>
      <c r="B1" s="843"/>
      <c r="C1" s="843"/>
      <c r="D1" s="843"/>
      <c r="E1" s="843"/>
      <c r="F1" s="844"/>
      <c r="G1" s="842" t="s">
        <v>992</v>
      </c>
      <c r="H1" s="843"/>
      <c r="I1" s="844"/>
      <c r="J1" s="842" t="s">
        <v>993</v>
      </c>
      <c r="K1" s="844"/>
      <c r="L1" s="842" t="s">
        <v>994</v>
      </c>
      <c r="M1" s="843"/>
      <c r="N1" s="843"/>
      <c r="O1" s="844"/>
      <c r="P1" s="842" t="s">
        <v>995</v>
      </c>
      <c r="Q1" s="843"/>
      <c r="R1" s="843"/>
      <c r="S1" s="844"/>
      <c r="T1" s="845" t="s">
        <v>558</v>
      </c>
      <c r="U1" s="846"/>
      <c r="V1" s="847"/>
      <c r="X1" s="828" t="s">
        <v>989</v>
      </c>
      <c r="Y1" s="828"/>
      <c r="Z1" s="828"/>
      <c r="AA1" s="828"/>
      <c r="AB1" s="828"/>
      <c r="AC1" s="828"/>
      <c r="AD1" s="818" t="s">
        <v>666</v>
      </c>
      <c r="AE1" s="819"/>
      <c r="AF1" s="820"/>
      <c r="AG1" s="818" t="s">
        <v>667</v>
      </c>
      <c r="AH1" s="820"/>
      <c r="AI1" s="818" t="s">
        <v>1</v>
      </c>
      <c r="AJ1" s="819"/>
      <c r="AK1" s="819"/>
      <c r="AL1" s="820"/>
      <c r="AM1" s="818" t="s">
        <v>2</v>
      </c>
      <c r="AN1" s="819"/>
      <c r="AO1" s="819"/>
      <c r="AP1" s="820"/>
      <c r="AQ1" s="119"/>
      <c r="AR1" s="119"/>
      <c r="AS1" s="119"/>
      <c r="AT1" s="119"/>
      <c r="AU1" s="119"/>
      <c r="AV1" s="119"/>
      <c r="AW1" s="119"/>
      <c r="AX1" s="119"/>
      <c r="AY1" s="832" t="s">
        <v>0</v>
      </c>
      <c r="AZ1" s="832"/>
      <c r="BA1" s="832"/>
    </row>
    <row r="2" spans="1:53" ht="15.65" customHeight="1" x14ac:dyDescent="0.75">
      <c r="A2" s="839" t="s">
        <v>3</v>
      </c>
      <c r="B2" s="855" t="s">
        <v>4</v>
      </c>
      <c r="C2" s="856"/>
      <c r="D2" s="826" t="s">
        <v>982</v>
      </c>
      <c r="E2" s="826" t="s">
        <v>9</v>
      </c>
      <c r="F2" s="821" t="s">
        <v>1005</v>
      </c>
      <c r="G2" s="824" t="s">
        <v>5</v>
      </c>
      <c r="H2" s="825"/>
      <c r="I2" s="821" t="s">
        <v>6</v>
      </c>
      <c r="J2" s="368" t="s">
        <v>5</v>
      </c>
      <c r="K2" s="369" t="s">
        <v>6</v>
      </c>
      <c r="L2" s="839" t="s">
        <v>5</v>
      </c>
      <c r="M2" s="826" t="s">
        <v>6</v>
      </c>
      <c r="N2" s="826" t="s">
        <v>5</v>
      </c>
      <c r="O2" s="821" t="s">
        <v>6</v>
      </c>
      <c r="P2" s="839" t="s">
        <v>5</v>
      </c>
      <c r="Q2" s="826" t="s">
        <v>6</v>
      </c>
      <c r="R2" s="826" t="s">
        <v>5</v>
      </c>
      <c r="S2" s="821" t="s">
        <v>6</v>
      </c>
      <c r="T2" s="848"/>
      <c r="U2" s="849"/>
      <c r="V2" s="850"/>
      <c r="X2" s="74" t="s">
        <v>3</v>
      </c>
      <c r="Y2" s="371" t="s">
        <v>4</v>
      </c>
      <c r="Z2" s="279"/>
      <c r="AA2" s="75"/>
      <c r="AB2" s="75"/>
      <c r="AC2" s="75"/>
      <c r="AD2" s="841" t="s">
        <v>668</v>
      </c>
      <c r="AE2" s="841"/>
      <c r="AF2" s="74" t="s">
        <v>6</v>
      </c>
      <c r="AG2" s="74" t="s">
        <v>668</v>
      </c>
      <c r="AH2" s="74" t="s">
        <v>6</v>
      </c>
      <c r="AI2" s="76" t="s">
        <v>668</v>
      </c>
      <c r="AJ2" s="76" t="s">
        <v>6</v>
      </c>
      <c r="AK2" s="76" t="s">
        <v>668</v>
      </c>
      <c r="AL2" s="76" t="s">
        <v>6</v>
      </c>
      <c r="AM2" s="76" t="s">
        <v>668</v>
      </c>
      <c r="AN2" s="76" t="s">
        <v>6</v>
      </c>
      <c r="AO2" s="76" t="s">
        <v>668</v>
      </c>
      <c r="AP2" s="76" t="s">
        <v>6</v>
      </c>
      <c r="AQ2" s="119"/>
      <c r="AR2" s="119"/>
      <c r="AS2" s="119"/>
      <c r="AT2" s="119"/>
      <c r="AU2" s="119"/>
      <c r="AV2" s="119"/>
      <c r="AW2" s="119"/>
      <c r="AX2" s="119"/>
      <c r="AY2" s="832" t="s">
        <v>669</v>
      </c>
      <c r="AZ2" s="832"/>
      <c r="BA2" s="832"/>
    </row>
    <row r="3" spans="1:53" s="257" customFormat="1" ht="15.65" customHeight="1" x14ac:dyDescent="0.75">
      <c r="A3" s="854"/>
      <c r="B3" s="857"/>
      <c r="C3" s="858"/>
      <c r="D3" s="859"/>
      <c r="E3" s="859"/>
      <c r="F3" s="822"/>
      <c r="G3" s="372" t="s">
        <v>10</v>
      </c>
      <c r="H3" s="373" t="s">
        <v>11</v>
      </c>
      <c r="I3" s="823"/>
      <c r="J3" s="833" t="s">
        <v>12</v>
      </c>
      <c r="K3" s="834"/>
      <c r="L3" s="840"/>
      <c r="M3" s="827"/>
      <c r="N3" s="827"/>
      <c r="O3" s="823"/>
      <c r="P3" s="840"/>
      <c r="Q3" s="827"/>
      <c r="R3" s="827"/>
      <c r="S3" s="823"/>
      <c r="T3" s="851"/>
      <c r="U3" s="852"/>
      <c r="V3" s="853"/>
      <c r="X3" s="76"/>
      <c r="Y3" s="374"/>
      <c r="Z3" s="77" t="s">
        <v>670</v>
      </c>
      <c r="AA3" s="76" t="s">
        <v>671</v>
      </c>
      <c r="AB3" s="76" t="s">
        <v>13</v>
      </c>
      <c r="AC3" s="76" t="s">
        <v>14</v>
      </c>
      <c r="AD3" s="284" t="s">
        <v>10</v>
      </c>
      <c r="AE3" s="283" t="s">
        <v>11</v>
      </c>
      <c r="AF3" s="284"/>
      <c r="AG3" s="818" t="s">
        <v>672</v>
      </c>
      <c r="AH3" s="820"/>
      <c r="AI3" s="818"/>
      <c r="AJ3" s="819"/>
      <c r="AK3" s="819"/>
      <c r="AL3" s="820"/>
      <c r="AM3" s="818"/>
      <c r="AN3" s="820"/>
      <c r="AO3" s="280"/>
      <c r="AP3" s="279"/>
      <c r="AQ3" s="78"/>
      <c r="AR3" s="78"/>
      <c r="AS3" s="78"/>
      <c r="AT3" s="78"/>
      <c r="AU3" s="78"/>
      <c r="AV3" s="78"/>
      <c r="AW3" s="78"/>
      <c r="AX3" s="78"/>
      <c r="AY3" s="79"/>
      <c r="AZ3" s="80"/>
      <c r="BA3" s="79"/>
    </row>
    <row r="4" spans="1:53" s="257" customFormat="1" ht="30.75" customHeight="1" x14ac:dyDescent="0.75">
      <c r="A4" s="854"/>
      <c r="B4" s="835" t="s">
        <v>1022</v>
      </c>
      <c r="C4" s="836"/>
      <c r="D4" s="859"/>
      <c r="E4" s="859"/>
      <c r="F4" s="823"/>
      <c r="G4" s="81" t="s">
        <v>996</v>
      </c>
      <c r="H4" s="82" t="s">
        <v>996</v>
      </c>
      <c r="I4" s="83" t="s">
        <v>996</v>
      </c>
      <c r="J4" s="375" t="s">
        <v>559</v>
      </c>
      <c r="K4" s="376" t="s">
        <v>559</v>
      </c>
      <c r="L4" s="81" t="s">
        <v>996</v>
      </c>
      <c r="M4" s="82" t="s">
        <v>996</v>
      </c>
      <c r="N4" s="377" t="s">
        <v>559</v>
      </c>
      <c r="O4" s="376" t="s">
        <v>559</v>
      </c>
      <c r="P4" s="81" t="s">
        <v>996</v>
      </c>
      <c r="Q4" s="82" t="s">
        <v>996</v>
      </c>
      <c r="R4" s="377" t="s">
        <v>559</v>
      </c>
      <c r="S4" s="376" t="s">
        <v>559</v>
      </c>
      <c r="T4" s="81" t="s">
        <v>996</v>
      </c>
      <c r="U4" s="377" t="s">
        <v>559</v>
      </c>
      <c r="V4" s="376" t="s">
        <v>559</v>
      </c>
      <c r="X4" s="76"/>
      <c r="Y4" s="378"/>
      <c r="Z4" s="84"/>
      <c r="AA4" s="76"/>
      <c r="AB4" s="76"/>
      <c r="AC4" s="76"/>
      <c r="AD4" s="82" t="s">
        <v>673</v>
      </c>
      <c r="AE4" s="82" t="s">
        <v>673</v>
      </c>
      <c r="AF4" s="82" t="s">
        <v>673</v>
      </c>
      <c r="AG4" s="82" t="s">
        <v>16</v>
      </c>
      <c r="AH4" s="82" t="s">
        <v>16</v>
      </c>
      <c r="AI4" s="82" t="s">
        <v>673</v>
      </c>
      <c r="AJ4" s="82" t="s">
        <v>673</v>
      </c>
      <c r="AK4" s="82" t="s">
        <v>16</v>
      </c>
      <c r="AL4" s="82" t="s">
        <v>16</v>
      </c>
      <c r="AM4" s="82" t="s">
        <v>673</v>
      </c>
      <c r="AN4" s="82" t="s">
        <v>673</v>
      </c>
      <c r="AO4" s="82" t="s">
        <v>16</v>
      </c>
      <c r="AP4" s="82" t="s">
        <v>16</v>
      </c>
      <c r="AQ4" s="84" t="s">
        <v>997</v>
      </c>
      <c r="AR4" s="82" t="s">
        <v>16</v>
      </c>
      <c r="AS4" s="85"/>
      <c r="AT4" s="85"/>
      <c r="AU4" s="85"/>
      <c r="AV4" s="85"/>
      <c r="AW4" s="85"/>
      <c r="AX4" s="85"/>
      <c r="AY4" s="82" t="s">
        <v>673</v>
      </c>
      <c r="AZ4" s="82" t="s">
        <v>16</v>
      </c>
      <c r="BA4" s="82" t="s">
        <v>16</v>
      </c>
    </row>
    <row r="5" spans="1:53" ht="18.75" customHeight="1" x14ac:dyDescent="0.75">
      <c r="A5" s="840"/>
      <c r="B5" s="837"/>
      <c r="C5" s="838"/>
      <c r="D5" s="827"/>
      <c r="E5" s="827"/>
      <c r="F5" s="379">
        <v>1</v>
      </c>
      <c r="G5" s="380">
        <v>2</v>
      </c>
      <c r="H5" s="381">
        <v>3</v>
      </c>
      <c r="I5" s="379" t="s">
        <v>17</v>
      </c>
      <c r="J5" s="380" t="s">
        <v>18</v>
      </c>
      <c r="K5" s="379" t="s">
        <v>19</v>
      </c>
      <c r="L5" s="380">
        <v>7</v>
      </c>
      <c r="M5" s="381" t="s">
        <v>20</v>
      </c>
      <c r="N5" s="381">
        <v>9</v>
      </c>
      <c r="O5" s="379" t="s">
        <v>21</v>
      </c>
      <c r="P5" s="380">
        <v>11</v>
      </c>
      <c r="Q5" s="381" t="s">
        <v>22</v>
      </c>
      <c r="R5" s="381">
        <v>13</v>
      </c>
      <c r="S5" s="379" t="s">
        <v>23</v>
      </c>
      <c r="T5" s="380" t="s">
        <v>24</v>
      </c>
      <c r="U5" s="381" t="s">
        <v>25</v>
      </c>
      <c r="V5" s="379" t="s">
        <v>1072</v>
      </c>
      <c r="X5" s="89"/>
      <c r="Y5" s="382"/>
      <c r="Z5" s="90"/>
      <c r="AA5" s="79"/>
      <c r="AB5" s="79"/>
      <c r="AC5" s="91">
        <v>1</v>
      </c>
      <c r="AD5" s="91">
        <v>2</v>
      </c>
      <c r="AE5" s="91">
        <v>3</v>
      </c>
      <c r="AF5" s="91" t="s">
        <v>17</v>
      </c>
      <c r="AG5" s="91" t="s">
        <v>18</v>
      </c>
      <c r="AH5" s="91" t="s">
        <v>19</v>
      </c>
      <c r="AI5" s="91">
        <v>7</v>
      </c>
      <c r="AJ5" s="91" t="s">
        <v>20</v>
      </c>
      <c r="AK5" s="91">
        <v>9</v>
      </c>
      <c r="AL5" s="91" t="s">
        <v>21</v>
      </c>
      <c r="AM5" s="91">
        <v>11</v>
      </c>
      <c r="AN5" s="91" t="s">
        <v>22</v>
      </c>
      <c r="AO5" s="91">
        <v>13</v>
      </c>
      <c r="AP5" s="91" t="s">
        <v>23</v>
      </c>
      <c r="AQ5" s="92"/>
      <c r="AR5" s="91"/>
      <c r="AS5" s="91"/>
      <c r="AT5" s="91"/>
      <c r="AU5" s="91"/>
      <c r="AV5" s="91"/>
      <c r="AW5" s="91"/>
      <c r="AX5" s="93"/>
      <c r="AY5" s="91" t="s">
        <v>24</v>
      </c>
      <c r="AZ5" s="91" t="s">
        <v>25</v>
      </c>
      <c r="BA5" s="91" t="s">
        <v>26</v>
      </c>
    </row>
    <row r="6" spans="1:53" ht="30" customHeight="1" x14ac:dyDescent="0.75">
      <c r="A6" s="383" t="s">
        <v>35</v>
      </c>
      <c r="B6" s="384"/>
      <c r="C6" s="385" t="s">
        <v>674</v>
      </c>
      <c r="D6" s="386"/>
      <c r="E6" s="387" t="s">
        <v>886</v>
      </c>
      <c r="F6" s="388" t="s">
        <v>35</v>
      </c>
      <c r="G6" s="49"/>
      <c r="H6" s="50"/>
      <c r="I6" s="215">
        <f>F6*H6</f>
        <v>0</v>
      </c>
      <c r="J6" s="49"/>
      <c r="K6" s="215">
        <f>F6*J6</f>
        <v>0</v>
      </c>
      <c r="L6" s="51"/>
      <c r="M6" s="215">
        <f>F6*L6</f>
        <v>0</v>
      </c>
      <c r="N6" s="51"/>
      <c r="O6" s="215">
        <f>F6*N6</f>
        <v>0</v>
      </c>
      <c r="P6" s="51"/>
      <c r="Q6" s="215">
        <f>F6*P6</f>
        <v>0</v>
      </c>
      <c r="R6" s="51"/>
      <c r="S6" s="215">
        <f>F6*R6</f>
        <v>0</v>
      </c>
      <c r="T6" s="215">
        <f>I6+M6+Q6</f>
        <v>0</v>
      </c>
      <c r="U6" s="215">
        <f>+K6+O6+S6</f>
        <v>0</v>
      </c>
      <c r="V6" s="215">
        <f>+T6*652.69+U6</f>
        <v>0</v>
      </c>
      <c r="X6" s="117" t="s">
        <v>35</v>
      </c>
      <c r="Y6" s="114"/>
      <c r="Z6" s="114" t="s">
        <v>675</v>
      </c>
      <c r="AA6" s="97"/>
      <c r="AB6" s="98" t="s">
        <v>886</v>
      </c>
      <c r="AC6" s="97" t="s">
        <v>35</v>
      </c>
      <c r="AD6" s="389" t="s">
        <v>676</v>
      </c>
      <c r="AE6" s="123">
        <f t="shared" ref="AE6:AE66" si="0">AD6*F6</f>
        <v>500</v>
      </c>
      <c r="AF6" s="123"/>
      <c r="AG6" s="121"/>
      <c r="AH6" s="122"/>
      <c r="AI6" s="121"/>
      <c r="AJ6" s="122"/>
      <c r="AK6" s="122"/>
      <c r="AL6" s="122"/>
      <c r="AM6" s="120"/>
      <c r="AN6" s="123"/>
      <c r="AO6" s="122"/>
      <c r="AP6" s="122"/>
      <c r="AQ6" s="94"/>
      <c r="AR6" s="94"/>
      <c r="AS6" s="94"/>
      <c r="AT6" s="94"/>
      <c r="AU6" s="94"/>
      <c r="AV6" s="94"/>
      <c r="AW6" s="94"/>
      <c r="AX6" s="94"/>
      <c r="AY6" s="120"/>
      <c r="AZ6" s="122"/>
      <c r="BA6" s="122"/>
    </row>
    <row r="7" spans="1:53" ht="10" customHeight="1" x14ac:dyDescent="0.75">
      <c r="A7" s="390"/>
      <c r="B7" s="391"/>
      <c r="C7" s="392"/>
      <c r="D7" s="386"/>
      <c r="E7" s="387"/>
      <c r="F7" s="388"/>
      <c r="G7" s="393"/>
      <c r="H7" s="394"/>
      <c r="I7" s="395"/>
      <c r="J7" s="393"/>
      <c r="K7" s="395"/>
      <c r="L7" s="129"/>
      <c r="M7" s="144"/>
      <c r="N7" s="144"/>
      <c r="O7" s="145"/>
      <c r="P7" s="393"/>
      <c r="Q7" s="394"/>
      <c r="R7" s="394"/>
      <c r="S7" s="395"/>
      <c r="T7" s="129"/>
      <c r="U7" s="144"/>
      <c r="V7" s="145"/>
      <c r="X7" s="97"/>
      <c r="Y7" s="396"/>
      <c r="Z7" s="396"/>
      <c r="AA7" s="97"/>
      <c r="AB7" s="98"/>
      <c r="AC7" s="97"/>
      <c r="AD7" s="389"/>
      <c r="AE7" s="123">
        <f t="shared" si="0"/>
        <v>0</v>
      </c>
      <c r="AF7" s="123"/>
      <c r="AG7" s="121"/>
      <c r="AH7" s="122"/>
      <c r="AI7" s="124"/>
      <c r="AJ7" s="125"/>
      <c r="AK7" s="126"/>
      <c r="AL7" s="126"/>
      <c r="AM7" s="120"/>
      <c r="AN7" s="123"/>
      <c r="AO7" s="122"/>
      <c r="AP7" s="122"/>
      <c r="AQ7" s="94"/>
      <c r="AR7" s="94"/>
      <c r="AS7" s="94"/>
      <c r="AT7" s="94"/>
      <c r="AU7" s="94"/>
      <c r="AV7" s="94"/>
      <c r="AW7" s="94"/>
      <c r="AX7" s="94"/>
      <c r="AY7" s="124"/>
      <c r="AZ7" s="126"/>
      <c r="BA7" s="126"/>
    </row>
    <row r="8" spans="1:53" ht="30" customHeight="1" x14ac:dyDescent="0.75">
      <c r="A8" s="383" t="s">
        <v>55</v>
      </c>
      <c r="B8" s="384"/>
      <c r="C8" s="385" t="s">
        <v>677</v>
      </c>
      <c r="D8" s="386"/>
      <c r="E8" s="387" t="s">
        <v>886</v>
      </c>
      <c r="F8" s="388" t="s">
        <v>35</v>
      </c>
      <c r="G8" s="140"/>
      <c r="H8" s="141"/>
      <c r="I8" s="238">
        <f t="shared" ref="I8:I67" si="1">F8*H8</f>
        <v>0</v>
      </c>
      <c r="J8" s="140"/>
      <c r="K8" s="238">
        <f t="shared" ref="K8:K67" si="2">F8*J8</f>
        <v>0</v>
      </c>
      <c r="L8" s="140"/>
      <c r="M8" s="242">
        <f t="shared" ref="M8:M67" si="3">F8*L8</f>
        <v>0</v>
      </c>
      <c r="N8" s="141"/>
      <c r="O8" s="238">
        <f t="shared" ref="O8:O67" si="4">F8*N8</f>
        <v>0</v>
      </c>
      <c r="P8" s="393"/>
      <c r="Q8" s="394">
        <f t="shared" ref="Q8:Q67" si="5">F8*P8</f>
        <v>0</v>
      </c>
      <c r="R8" s="397"/>
      <c r="S8" s="395">
        <f t="shared" ref="S8:S67" si="6">F8*R8</f>
        <v>0</v>
      </c>
      <c r="T8" s="108">
        <f t="shared" ref="T8:T67" si="7">I8+M8+Q8</f>
        <v>0</v>
      </c>
      <c r="U8" s="106">
        <f t="shared" ref="U8:U67" si="8">+K8+O8+S8</f>
        <v>0</v>
      </c>
      <c r="V8" s="107">
        <f t="shared" ref="V8:V67" si="9">+T8*652.69+U8</f>
        <v>0</v>
      </c>
      <c r="X8" s="117" t="s">
        <v>55</v>
      </c>
      <c r="Y8" s="114"/>
      <c r="Z8" s="114" t="s">
        <v>678</v>
      </c>
      <c r="AA8" s="97"/>
      <c r="AB8" s="98" t="s">
        <v>886</v>
      </c>
      <c r="AC8" s="97" t="s">
        <v>35</v>
      </c>
      <c r="AD8" s="389" t="s">
        <v>679</v>
      </c>
      <c r="AE8" s="123">
        <f t="shared" si="0"/>
        <v>1500</v>
      </c>
      <c r="AF8" s="123"/>
      <c r="AG8" s="121"/>
      <c r="AH8" s="122"/>
      <c r="AI8" s="124"/>
      <c r="AJ8" s="125"/>
      <c r="AK8" s="126"/>
      <c r="AL8" s="126"/>
      <c r="AM8" s="120"/>
      <c r="AN8" s="123"/>
      <c r="AO8" s="122"/>
      <c r="AP8" s="122"/>
      <c r="AQ8" s="94"/>
      <c r="AR8" s="94"/>
      <c r="AS8" s="94"/>
      <c r="AT8" s="94"/>
      <c r="AU8" s="94"/>
      <c r="AV8" s="94"/>
      <c r="AW8" s="94"/>
      <c r="AX8" s="94"/>
      <c r="AY8" s="124"/>
      <c r="AZ8" s="126"/>
      <c r="BA8" s="126"/>
    </row>
    <row r="9" spans="1:53" ht="10" customHeight="1" x14ac:dyDescent="0.75">
      <c r="A9" s="390"/>
      <c r="B9" s="391"/>
      <c r="C9" s="392"/>
      <c r="D9" s="386"/>
      <c r="E9" s="387"/>
      <c r="F9" s="388"/>
      <c r="G9" s="393"/>
      <c r="H9" s="394"/>
      <c r="I9" s="395"/>
      <c r="J9" s="393"/>
      <c r="K9" s="395"/>
      <c r="L9" s="129"/>
      <c r="M9" s="144"/>
      <c r="N9" s="144"/>
      <c r="O9" s="145"/>
      <c r="P9" s="393"/>
      <c r="Q9" s="394"/>
      <c r="R9" s="394"/>
      <c r="S9" s="395"/>
      <c r="T9" s="129"/>
      <c r="U9" s="144"/>
      <c r="V9" s="145"/>
      <c r="X9" s="97"/>
      <c r="Y9" s="396"/>
      <c r="Z9" s="396"/>
      <c r="AA9" s="97"/>
      <c r="AB9" s="98"/>
      <c r="AC9" s="97"/>
      <c r="AD9" s="389"/>
      <c r="AE9" s="123">
        <f t="shared" si="0"/>
        <v>0</v>
      </c>
      <c r="AF9" s="123"/>
      <c r="AG9" s="121"/>
      <c r="AH9" s="122"/>
      <c r="AI9" s="124"/>
      <c r="AJ9" s="125"/>
      <c r="AK9" s="126"/>
      <c r="AL9" s="126"/>
      <c r="AM9" s="120"/>
      <c r="AN9" s="123"/>
      <c r="AO9" s="122"/>
      <c r="AP9" s="122"/>
      <c r="AQ9" s="94"/>
      <c r="AR9" s="94"/>
      <c r="AS9" s="94"/>
      <c r="AT9" s="94"/>
      <c r="AU9" s="94"/>
      <c r="AV9" s="94"/>
      <c r="AW9" s="94"/>
      <c r="AX9" s="94"/>
      <c r="AY9" s="124"/>
      <c r="AZ9" s="126"/>
      <c r="BA9" s="126"/>
    </row>
    <row r="10" spans="1:53" ht="30" customHeight="1" x14ac:dyDescent="0.75">
      <c r="A10" s="383" t="s">
        <v>146</v>
      </c>
      <c r="B10" s="384"/>
      <c r="C10" s="385" t="s">
        <v>680</v>
      </c>
      <c r="D10" s="386"/>
      <c r="E10" s="387"/>
      <c r="F10" s="398"/>
      <c r="G10" s="399"/>
      <c r="H10" s="400"/>
      <c r="I10" s="401"/>
      <c r="J10" s="129"/>
      <c r="K10" s="145"/>
      <c r="L10" s="393"/>
      <c r="M10" s="394"/>
      <c r="N10" s="394"/>
      <c r="O10" s="395"/>
      <c r="P10" s="129"/>
      <c r="Q10" s="144"/>
      <c r="R10" s="144"/>
      <c r="S10" s="145"/>
      <c r="T10" s="129"/>
      <c r="U10" s="144"/>
      <c r="V10" s="145"/>
      <c r="X10" s="117" t="s">
        <v>146</v>
      </c>
      <c r="Y10" s="118"/>
      <c r="Z10" s="118" t="s">
        <v>681</v>
      </c>
      <c r="AA10" s="97"/>
      <c r="AB10" s="98"/>
      <c r="AC10" s="103"/>
      <c r="AD10" s="402"/>
      <c r="AE10" s="123">
        <f t="shared" si="0"/>
        <v>0</v>
      </c>
      <c r="AF10" s="103"/>
      <c r="AG10" s="127"/>
      <c r="AH10" s="126"/>
      <c r="AI10" s="121"/>
      <c r="AJ10" s="122"/>
      <c r="AK10" s="122"/>
      <c r="AL10" s="122"/>
      <c r="AM10" s="124"/>
      <c r="AN10" s="125"/>
      <c r="AO10" s="126"/>
      <c r="AP10" s="126"/>
      <c r="AQ10" s="94"/>
      <c r="AR10" s="94"/>
      <c r="AS10" s="94"/>
      <c r="AT10" s="94"/>
      <c r="AU10" s="94"/>
      <c r="AV10" s="94"/>
      <c r="AW10" s="94"/>
      <c r="AX10" s="94"/>
      <c r="AY10" s="124"/>
      <c r="AZ10" s="126"/>
      <c r="BA10" s="126"/>
    </row>
    <row r="11" spans="1:53" ht="30" customHeight="1" x14ac:dyDescent="0.75">
      <c r="A11" s="390" t="s">
        <v>149</v>
      </c>
      <c r="B11" s="403"/>
      <c r="C11" s="404" t="s">
        <v>682</v>
      </c>
      <c r="D11" s="386"/>
      <c r="E11" s="405" t="s">
        <v>1077</v>
      </c>
      <c r="F11" s="398">
        <v>1</v>
      </c>
      <c r="G11" s="140"/>
      <c r="H11" s="141"/>
      <c r="I11" s="238">
        <f t="shared" si="1"/>
        <v>0</v>
      </c>
      <c r="J11" s="140"/>
      <c r="K11" s="238">
        <f t="shared" si="2"/>
        <v>0</v>
      </c>
      <c r="L11" s="140"/>
      <c r="M11" s="242">
        <f t="shared" si="3"/>
        <v>0</v>
      </c>
      <c r="N11" s="141"/>
      <c r="O11" s="238">
        <f t="shared" si="4"/>
        <v>0</v>
      </c>
      <c r="P11" s="393"/>
      <c r="Q11" s="394">
        <f t="shared" si="5"/>
        <v>0</v>
      </c>
      <c r="R11" s="397"/>
      <c r="S11" s="395">
        <f t="shared" si="6"/>
        <v>0</v>
      </c>
      <c r="T11" s="108">
        <f t="shared" si="7"/>
        <v>0</v>
      </c>
      <c r="U11" s="106">
        <f t="shared" si="8"/>
        <v>0</v>
      </c>
      <c r="V11" s="107">
        <f t="shared" si="9"/>
        <v>0</v>
      </c>
      <c r="X11" s="97" t="s">
        <v>149</v>
      </c>
      <c r="Y11" s="228"/>
      <c r="Z11" s="228" t="s">
        <v>683</v>
      </c>
      <c r="AA11" s="97"/>
      <c r="AB11" s="105" t="s">
        <v>643</v>
      </c>
      <c r="AC11" s="103">
        <v>180</v>
      </c>
      <c r="AD11" s="406">
        <v>0.5</v>
      </c>
      <c r="AE11" s="123">
        <f t="shared" si="0"/>
        <v>0.5</v>
      </c>
      <c r="AF11" s="125"/>
      <c r="AG11" s="127"/>
      <c r="AH11" s="126"/>
      <c r="AI11" s="121"/>
      <c r="AJ11" s="122"/>
      <c r="AK11" s="122"/>
      <c r="AL11" s="122"/>
      <c r="AM11" s="124"/>
      <c r="AN11" s="125"/>
      <c r="AO11" s="126"/>
      <c r="AP11" s="126"/>
      <c r="AQ11" s="94"/>
      <c r="AR11" s="94"/>
      <c r="AS11" s="94"/>
      <c r="AT11" s="94"/>
      <c r="AU11" s="94"/>
      <c r="AV11" s="94"/>
      <c r="AW11" s="94"/>
      <c r="AX11" s="94"/>
      <c r="AY11" s="124"/>
      <c r="AZ11" s="126"/>
      <c r="BA11" s="126"/>
    </row>
    <row r="12" spans="1:53" ht="30" customHeight="1" x14ac:dyDescent="0.75">
      <c r="A12" s="390" t="s">
        <v>150</v>
      </c>
      <c r="B12" s="403"/>
      <c r="C12" s="404" t="s">
        <v>684</v>
      </c>
      <c r="D12" s="386"/>
      <c r="E12" s="405" t="s">
        <v>1077</v>
      </c>
      <c r="F12" s="398">
        <v>1</v>
      </c>
      <c r="G12" s="140"/>
      <c r="H12" s="141"/>
      <c r="I12" s="238">
        <f t="shared" si="1"/>
        <v>0</v>
      </c>
      <c r="J12" s="140"/>
      <c r="K12" s="238">
        <f t="shared" si="2"/>
        <v>0</v>
      </c>
      <c r="L12" s="140"/>
      <c r="M12" s="242">
        <f t="shared" si="3"/>
        <v>0</v>
      </c>
      <c r="N12" s="141"/>
      <c r="O12" s="238">
        <f t="shared" si="4"/>
        <v>0</v>
      </c>
      <c r="P12" s="393"/>
      <c r="Q12" s="394">
        <f t="shared" si="5"/>
        <v>0</v>
      </c>
      <c r="R12" s="397"/>
      <c r="S12" s="395">
        <f t="shared" si="6"/>
        <v>0</v>
      </c>
      <c r="T12" s="108">
        <f t="shared" si="7"/>
        <v>0</v>
      </c>
      <c r="U12" s="106">
        <f t="shared" si="8"/>
        <v>0</v>
      </c>
      <c r="V12" s="107">
        <f t="shared" si="9"/>
        <v>0</v>
      </c>
      <c r="X12" s="97" t="s">
        <v>150</v>
      </c>
      <c r="Y12" s="228"/>
      <c r="Z12" s="228" t="s">
        <v>686</v>
      </c>
      <c r="AA12" s="97"/>
      <c r="AB12" s="105" t="s">
        <v>685</v>
      </c>
      <c r="AC12" s="407">
        <v>80</v>
      </c>
      <c r="AD12" s="408">
        <v>5</v>
      </c>
      <c r="AE12" s="123">
        <f t="shared" si="0"/>
        <v>5</v>
      </c>
      <c r="AF12" s="125"/>
      <c r="AG12" s="127"/>
      <c r="AH12" s="126"/>
      <c r="AI12" s="121"/>
      <c r="AJ12" s="122"/>
      <c r="AK12" s="122"/>
      <c r="AL12" s="122"/>
      <c r="AM12" s="124"/>
      <c r="AN12" s="125"/>
      <c r="AO12" s="126"/>
      <c r="AP12" s="126"/>
      <c r="AQ12" s="94"/>
      <c r="AR12" s="94"/>
      <c r="AS12" s="94"/>
      <c r="AT12" s="94"/>
      <c r="AU12" s="94"/>
      <c r="AV12" s="94"/>
      <c r="AW12" s="94"/>
      <c r="AX12" s="94"/>
      <c r="AY12" s="124"/>
      <c r="AZ12" s="126"/>
      <c r="BA12" s="126"/>
    </row>
    <row r="13" spans="1:53" ht="30" customHeight="1" x14ac:dyDescent="0.75">
      <c r="A13" s="390" t="s">
        <v>153</v>
      </c>
      <c r="B13" s="403"/>
      <c r="C13" s="404" t="s">
        <v>687</v>
      </c>
      <c r="D13" s="386"/>
      <c r="E13" s="405" t="s">
        <v>1077</v>
      </c>
      <c r="F13" s="398">
        <v>1</v>
      </c>
      <c r="G13" s="140"/>
      <c r="H13" s="141"/>
      <c r="I13" s="238">
        <f t="shared" si="1"/>
        <v>0</v>
      </c>
      <c r="J13" s="140"/>
      <c r="K13" s="238">
        <f t="shared" si="2"/>
        <v>0</v>
      </c>
      <c r="L13" s="140"/>
      <c r="M13" s="242">
        <f t="shared" si="3"/>
        <v>0</v>
      </c>
      <c r="N13" s="141"/>
      <c r="O13" s="238">
        <f t="shared" si="4"/>
        <v>0</v>
      </c>
      <c r="P13" s="393"/>
      <c r="Q13" s="394">
        <f t="shared" si="5"/>
        <v>0</v>
      </c>
      <c r="R13" s="397"/>
      <c r="S13" s="395">
        <f t="shared" si="6"/>
        <v>0</v>
      </c>
      <c r="T13" s="108">
        <f t="shared" si="7"/>
        <v>0</v>
      </c>
      <c r="U13" s="106">
        <f t="shared" si="8"/>
        <v>0</v>
      </c>
      <c r="V13" s="107">
        <f t="shared" si="9"/>
        <v>0</v>
      </c>
      <c r="X13" s="97" t="s">
        <v>153</v>
      </c>
      <c r="Y13" s="228"/>
      <c r="Z13" s="228" t="s">
        <v>688</v>
      </c>
      <c r="AA13" s="97"/>
      <c r="AB13" s="105" t="s">
        <v>685</v>
      </c>
      <c r="AC13" s="407">
        <v>30</v>
      </c>
      <c r="AD13" s="408">
        <v>4.8099999999999996</v>
      </c>
      <c r="AE13" s="123">
        <f t="shared" si="0"/>
        <v>4.8099999999999996</v>
      </c>
      <c r="AF13" s="123"/>
      <c r="AG13" s="121"/>
      <c r="AH13" s="122"/>
      <c r="AI13" s="121"/>
      <c r="AJ13" s="122"/>
      <c r="AK13" s="122"/>
      <c r="AL13" s="122"/>
      <c r="AM13" s="120"/>
      <c r="AN13" s="123"/>
      <c r="AO13" s="122"/>
      <c r="AP13" s="122"/>
      <c r="AQ13" s="94"/>
      <c r="AR13" s="94"/>
      <c r="AS13" s="94"/>
      <c r="AT13" s="94"/>
      <c r="AU13" s="94"/>
      <c r="AV13" s="94"/>
      <c r="AW13" s="94"/>
      <c r="AX13" s="94"/>
      <c r="AY13" s="124"/>
      <c r="AZ13" s="126"/>
      <c r="BA13" s="126"/>
    </row>
    <row r="14" spans="1:53" ht="30" customHeight="1" x14ac:dyDescent="0.75">
      <c r="A14" s="390" t="s">
        <v>155</v>
      </c>
      <c r="C14" s="409" t="s">
        <v>689</v>
      </c>
      <c r="D14" s="386"/>
      <c r="E14" s="405" t="s">
        <v>1077</v>
      </c>
      <c r="F14" s="398">
        <v>1</v>
      </c>
      <c r="G14" s="140"/>
      <c r="H14" s="141"/>
      <c r="I14" s="238">
        <f t="shared" si="1"/>
        <v>0</v>
      </c>
      <c r="J14" s="140"/>
      <c r="K14" s="238">
        <f t="shared" si="2"/>
        <v>0</v>
      </c>
      <c r="L14" s="140"/>
      <c r="M14" s="242">
        <f t="shared" si="3"/>
        <v>0</v>
      </c>
      <c r="N14" s="141"/>
      <c r="O14" s="238">
        <f t="shared" si="4"/>
        <v>0</v>
      </c>
      <c r="P14" s="393"/>
      <c r="Q14" s="394">
        <f t="shared" si="5"/>
        <v>0</v>
      </c>
      <c r="R14" s="397"/>
      <c r="S14" s="395">
        <f t="shared" si="6"/>
        <v>0</v>
      </c>
      <c r="T14" s="108">
        <f t="shared" si="7"/>
        <v>0</v>
      </c>
      <c r="U14" s="106">
        <f t="shared" si="8"/>
        <v>0</v>
      </c>
      <c r="V14" s="107">
        <f t="shared" si="9"/>
        <v>0</v>
      </c>
      <c r="X14" s="97" t="s">
        <v>155</v>
      </c>
      <c r="Y14" s="94"/>
      <c r="Z14" s="94" t="s">
        <v>690</v>
      </c>
      <c r="AA14" s="97"/>
      <c r="AB14" s="105" t="s">
        <v>685</v>
      </c>
      <c r="AC14" s="407">
        <v>20.82</v>
      </c>
      <c r="AD14" s="408">
        <v>16</v>
      </c>
      <c r="AE14" s="123">
        <f t="shared" si="0"/>
        <v>16</v>
      </c>
      <c r="AF14" s="123"/>
      <c r="AG14" s="121"/>
      <c r="AH14" s="122"/>
      <c r="AI14" s="121"/>
      <c r="AJ14" s="122"/>
      <c r="AK14" s="122"/>
      <c r="AL14" s="122"/>
      <c r="AM14" s="120"/>
      <c r="AN14" s="123"/>
      <c r="AO14" s="122"/>
      <c r="AP14" s="122"/>
      <c r="AQ14" s="94"/>
      <c r="AR14" s="94"/>
      <c r="AS14" s="94"/>
      <c r="AT14" s="94"/>
      <c r="AU14" s="94"/>
      <c r="AV14" s="94"/>
      <c r="AW14" s="94"/>
      <c r="AX14" s="94"/>
      <c r="AY14" s="124"/>
      <c r="AZ14" s="126"/>
      <c r="BA14" s="126"/>
    </row>
    <row r="15" spans="1:53" ht="30" customHeight="1" x14ac:dyDescent="0.75">
      <c r="A15" s="390" t="s">
        <v>637</v>
      </c>
      <c r="B15" s="403"/>
      <c r="C15" s="404" t="s">
        <v>691</v>
      </c>
      <c r="D15" s="386"/>
      <c r="E15" s="405" t="s">
        <v>1077</v>
      </c>
      <c r="F15" s="398">
        <v>1</v>
      </c>
      <c r="G15" s="140"/>
      <c r="H15" s="141"/>
      <c r="I15" s="238">
        <f t="shared" si="1"/>
        <v>0</v>
      </c>
      <c r="J15" s="140"/>
      <c r="K15" s="238">
        <f t="shared" si="2"/>
        <v>0</v>
      </c>
      <c r="L15" s="140"/>
      <c r="M15" s="242">
        <f t="shared" si="3"/>
        <v>0</v>
      </c>
      <c r="N15" s="141"/>
      <c r="O15" s="238">
        <f t="shared" si="4"/>
        <v>0</v>
      </c>
      <c r="P15" s="393"/>
      <c r="Q15" s="394">
        <f t="shared" si="5"/>
        <v>0</v>
      </c>
      <c r="R15" s="397"/>
      <c r="S15" s="395">
        <f t="shared" si="6"/>
        <v>0</v>
      </c>
      <c r="T15" s="108">
        <f t="shared" si="7"/>
        <v>0</v>
      </c>
      <c r="U15" s="106">
        <f t="shared" si="8"/>
        <v>0</v>
      </c>
      <c r="V15" s="107">
        <f t="shared" si="9"/>
        <v>0</v>
      </c>
      <c r="X15" s="97" t="s">
        <v>637</v>
      </c>
      <c r="Y15" s="228"/>
      <c r="Z15" s="228" t="s">
        <v>692</v>
      </c>
      <c r="AA15" s="97"/>
      <c r="AB15" s="105" t="s">
        <v>685</v>
      </c>
      <c r="AC15" s="407">
        <v>10</v>
      </c>
      <c r="AD15" s="408">
        <v>16</v>
      </c>
      <c r="AE15" s="123">
        <f t="shared" si="0"/>
        <v>16</v>
      </c>
      <c r="AF15" s="125"/>
      <c r="AG15" s="127"/>
      <c r="AH15" s="126"/>
      <c r="AI15" s="121"/>
      <c r="AJ15" s="122"/>
      <c r="AK15" s="122"/>
      <c r="AL15" s="122"/>
      <c r="AM15" s="124"/>
      <c r="AN15" s="125"/>
      <c r="AO15" s="126"/>
      <c r="AP15" s="126"/>
      <c r="AQ15" s="94"/>
      <c r="AR15" s="94"/>
      <c r="AS15" s="94"/>
      <c r="AT15" s="94"/>
      <c r="AU15" s="94"/>
      <c r="AV15" s="94"/>
      <c r="AW15" s="94"/>
      <c r="AX15" s="94"/>
      <c r="AY15" s="124"/>
      <c r="AZ15" s="126"/>
      <c r="BA15" s="126"/>
    </row>
    <row r="16" spans="1:53" ht="30" customHeight="1" x14ac:dyDescent="0.75">
      <c r="A16" s="390" t="s">
        <v>638</v>
      </c>
      <c r="B16" s="403"/>
      <c r="C16" s="404" t="s">
        <v>693</v>
      </c>
      <c r="D16" s="386"/>
      <c r="E16" s="405" t="s">
        <v>1077</v>
      </c>
      <c r="F16" s="398">
        <v>1</v>
      </c>
      <c r="G16" s="140"/>
      <c r="H16" s="141"/>
      <c r="I16" s="238">
        <f t="shared" si="1"/>
        <v>0</v>
      </c>
      <c r="J16" s="140"/>
      <c r="K16" s="238">
        <f t="shared" si="2"/>
        <v>0</v>
      </c>
      <c r="L16" s="140"/>
      <c r="M16" s="242">
        <f t="shared" si="3"/>
        <v>0</v>
      </c>
      <c r="N16" s="141"/>
      <c r="O16" s="238">
        <f t="shared" si="4"/>
        <v>0</v>
      </c>
      <c r="P16" s="393"/>
      <c r="Q16" s="394">
        <f t="shared" si="5"/>
        <v>0</v>
      </c>
      <c r="R16" s="397"/>
      <c r="S16" s="395">
        <f t="shared" si="6"/>
        <v>0</v>
      </c>
      <c r="T16" s="108">
        <f t="shared" si="7"/>
        <v>0</v>
      </c>
      <c r="U16" s="106">
        <f t="shared" si="8"/>
        <v>0</v>
      </c>
      <c r="V16" s="107">
        <f t="shared" si="9"/>
        <v>0</v>
      </c>
      <c r="X16" s="97" t="s">
        <v>638</v>
      </c>
      <c r="Y16" s="228"/>
      <c r="Z16" s="228" t="s">
        <v>694</v>
      </c>
      <c r="AA16" s="97"/>
      <c r="AB16" s="105" t="s">
        <v>685</v>
      </c>
      <c r="AC16" s="407">
        <v>15</v>
      </c>
      <c r="AD16" s="408"/>
      <c r="AE16" s="123">
        <f t="shared" si="0"/>
        <v>0</v>
      </c>
      <c r="AF16" s="125"/>
      <c r="AG16" s="127"/>
      <c r="AH16" s="126"/>
      <c r="AI16" s="121"/>
      <c r="AJ16" s="122"/>
      <c r="AK16" s="122"/>
      <c r="AL16" s="122"/>
      <c r="AM16" s="124"/>
      <c r="AN16" s="125"/>
      <c r="AO16" s="126"/>
      <c r="AP16" s="126"/>
      <c r="AQ16" s="94"/>
      <c r="AR16" s="94"/>
      <c r="AS16" s="94"/>
      <c r="AT16" s="94"/>
      <c r="AU16" s="94"/>
      <c r="AV16" s="94"/>
      <c r="AW16" s="94"/>
      <c r="AX16" s="94"/>
      <c r="AY16" s="124"/>
      <c r="AZ16" s="126"/>
      <c r="BA16" s="126"/>
    </row>
    <row r="17" spans="1:53" ht="30" customHeight="1" x14ac:dyDescent="0.75">
      <c r="A17" s="390" t="s">
        <v>639</v>
      </c>
      <c r="B17" s="403"/>
      <c r="C17" s="404" t="s">
        <v>695</v>
      </c>
      <c r="D17" s="386"/>
      <c r="E17" s="405" t="s">
        <v>1077</v>
      </c>
      <c r="F17" s="398">
        <v>1</v>
      </c>
      <c r="G17" s="140"/>
      <c r="H17" s="141"/>
      <c r="I17" s="238">
        <f t="shared" si="1"/>
        <v>0</v>
      </c>
      <c r="J17" s="140"/>
      <c r="K17" s="238">
        <f t="shared" si="2"/>
        <v>0</v>
      </c>
      <c r="L17" s="140"/>
      <c r="M17" s="242">
        <f t="shared" si="3"/>
        <v>0</v>
      </c>
      <c r="N17" s="141"/>
      <c r="O17" s="238">
        <f t="shared" si="4"/>
        <v>0</v>
      </c>
      <c r="P17" s="393"/>
      <c r="Q17" s="394">
        <f t="shared" si="5"/>
        <v>0</v>
      </c>
      <c r="R17" s="397"/>
      <c r="S17" s="395">
        <f t="shared" si="6"/>
        <v>0</v>
      </c>
      <c r="T17" s="108">
        <f t="shared" si="7"/>
        <v>0</v>
      </c>
      <c r="U17" s="106">
        <f t="shared" si="8"/>
        <v>0</v>
      </c>
      <c r="V17" s="107">
        <f t="shared" si="9"/>
        <v>0</v>
      </c>
      <c r="X17" s="97" t="s">
        <v>639</v>
      </c>
      <c r="Y17" s="228"/>
      <c r="Z17" s="228" t="s">
        <v>696</v>
      </c>
      <c r="AA17" s="97"/>
      <c r="AB17" s="105" t="s">
        <v>685</v>
      </c>
      <c r="AC17" s="407">
        <v>1.8</v>
      </c>
      <c r="AD17" s="408">
        <v>165</v>
      </c>
      <c r="AE17" s="123">
        <f t="shared" si="0"/>
        <v>165</v>
      </c>
      <c r="AF17" s="125"/>
      <c r="AG17" s="127"/>
      <c r="AH17" s="126"/>
      <c r="AI17" s="121"/>
      <c r="AJ17" s="122"/>
      <c r="AK17" s="122"/>
      <c r="AL17" s="122"/>
      <c r="AM17" s="124"/>
      <c r="AN17" s="125"/>
      <c r="AO17" s="126"/>
      <c r="AP17" s="126"/>
      <c r="AQ17" s="94"/>
      <c r="AR17" s="94"/>
      <c r="AS17" s="94"/>
      <c r="AT17" s="94"/>
      <c r="AU17" s="94"/>
      <c r="AV17" s="94"/>
      <c r="AW17" s="94"/>
      <c r="AX17" s="94"/>
      <c r="AY17" s="124"/>
      <c r="AZ17" s="126"/>
      <c r="BA17" s="126"/>
    </row>
    <row r="18" spans="1:53" ht="30" customHeight="1" x14ac:dyDescent="0.75">
      <c r="A18" s="390" t="s">
        <v>640</v>
      </c>
      <c r="B18" s="410"/>
      <c r="C18" s="411" t="s">
        <v>697</v>
      </c>
      <c r="D18" s="386"/>
      <c r="E18" s="405" t="s">
        <v>1077</v>
      </c>
      <c r="F18" s="398">
        <v>1</v>
      </c>
      <c r="G18" s="140"/>
      <c r="H18" s="141"/>
      <c r="I18" s="238">
        <f t="shared" si="1"/>
        <v>0</v>
      </c>
      <c r="J18" s="140"/>
      <c r="K18" s="238">
        <f t="shared" si="2"/>
        <v>0</v>
      </c>
      <c r="L18" s="140"/>
      <c r="M18" s="242">
        <f t="shared" si="3"/>
        <v>0</v>
      </c>
      <c r="N18" s="141"/>
      <c r="O18" s="238">
        <f t="shared" si="4"/>
        <v>0</v>
      </c>
      <c r="P18" s="393"/>
      <c r="Q18" s="394">
        <f t="shared" si="5"/>
        <v>0</v>
      </c>
      <c r="R18" s="397"/>
      <c r="S18" s="395">
        <f t="shared" si="6"/>
        <v>0</v>
      </c>
      <c r="T18" s="108">
        <f t="shared" si="7"/>
        <v>0</v>
      </c>
      <c r="U18" s="106">
        <f t="shared" si="8"/>
        <v>0</v>
      </c>
      <c r="V18" s="107">
        <f t="shared" si="9"/>
        <v>0</v>
      </c>
      <c r="X18" s="97" t="s">
        <v>640</v>
      </c>
      <c r="Y18" s="412"/>
      <c r="Z18" s="413" t="s">
        <v>698</v>
      </c>
      <c r="AA18" s="97"/>
      <c r="AB18" s="105" t="s">
        <v>685</v>
      </c>
      <c r="AC18" s="407">
        <v>10</v>
      </c>
      <c r="AD18" s="408">
        <v>205</v>
      </c>
      <c r="AE18" s="123">
        <f t="shared" si="0"/>
        <v>205</v>
      </c>
      <c r="AF18" s="125"/>
      <c r="AG18" s="127"/>
      <c r="AH18" s="126"/>
      <c r="AI18" s="121"/>
      <c r="AJ18" s="122"/>
      <c r="AK18" s="122"/>
      <c r="AL18" s="122"/>
      <c r="AM18" s="124"/>
      <c r="AN18" s="125"/>
      <c r="AO18" s="126"/>
      <c r="AP18" s="126"/>
      <c r="AQ18" s="94"/>
      <c r="AR18" s="94"/>
      <c r="AS18" s="94"/>
      <c r="AT18" s="94"/>
      <c r="AU18" s="94"/>
      <c r="AV18" s="94"/>
      <c r="AW18" s="94"/>
      <c r="AX18" s="94"/>
      <c r="AY18" s="124"/>
      <c r="AZ18" s="126"/>
      <c r="BA18" s="126"/>
    </row>
    <row r="19" spans="1:53" ht="30" customHeight="1" x14ac:dyDescent="0.75">
      <c r="A19" s="390" t="s">
        <v>641</v>
      </c>
      <c r="B19" s="403"/>
      <c r="C19" s="404" t="s">
        <v>699</v>
      </c>
      <c r="D19" s="386"/>
      <c r="E19" s="405" t="s">
        <v>1077</v>
      </c>
      <c r="F19" s="398">
        <v>1</v>
      </c>
      <c r="G19" s="140"/>
      <c r="H19" s="141"/>
      <c r="I19" s="238">
        <f t="shared" si="1"/>
        <v>0</v>
      </c>
      <c r="J19" s="140"/>
      <c r="K19" s="238">
        <f t="shared" si="2"/>
        <v>0</v>
      </c>
      <c r="L19" s="140"/>
      <c r="M19" s="242">
        <f t="shared" si="3"/>
        <v>0</v>
      </c>
      <c r="N19" s="141"/>
      <c r="O19" s="238">
        <f t="shared" si="4"/>
        <v>0</v>
      </c>
      <c r="P19" s="393"/>
      <c r="Q19" s="394">
        <f t="shared" si="5"/>
        <v>0</v>
      </c>
      <c r="R19" s="397"/>
      <c r="S19" s="395">
        <f t="shared" si="6"/>
        <v>0</v>
      </c>
      <c r="T19" s="108">
        <f t="shared" si="7"/>
        <v>0</v>
      </c>
      <c r="U19" s="106">
        <f t="shared" si="8"/>
        <v>0</v>
      </c>
      <c r="V19" s="107">
        <f t="shared" si="9"/>
        <v>0</v>
      </c>
      <c r="X19" s="97" t="s">
        <v>641</v>
      </c>
      <c r="Y19" s="228"/>
      <c r="Z19" s="228" t="s">
        <v>700</v>
      </c>
      <c r="AA19" s="97"/>
      <c r="AB19" s="105" t="s">
        <v>643</v>
      </c>
      <c r="AC19" s="407">
        <v>69.400000000000006</v>
      </c>
      <c r="AD19" s="414">
        <v>32</v>
      </c>
      <c r="AE19" s="123">
        <f t="shared" si="0"/>
        <v>32</v>
      </c>
      <c r="AF19" s="125"/>
      <c r="AG19" s="127"/>
      <c r="AH19" s="126"/>
      <c r="AI19" s="121"/>
      <c r="AJ19" s="122"/>
      <c r="AK19" s="122"/>
      <c r="AL19" s="122"/>
      <c r="AM19" s="124"/>
      <c r="AN19" s="125"/>
      <c r="AO19" s="126"/>
      <c r="AP19" s="126"/>
      <c r="AQ19" s="94"/>
      <c r="AR19" s="94"/>
      <c r="AS19" s="94"/>
      <c r="AT19" s="94"/>
      <c r="AU19" s="94"/>
      <c r="AV19" s="94"/>
      <c r="AW19" s="94"/>
      <c r="AX19" s="94"/>
      <c r="AY19" s="124"/>
      <c r="AZ19" s="126"/>
      <c r="BA19" s="126"/>
    </row>
    <row r="20" spans="1:53" ht="30" customHeight="1" x14ac:dyDescent="0.75">
      <c r="A20" s="390" t="s">
        <v>642</v>
      </c>
      <c r="B20" s="403"/>
      <c r="C20" s="404" t="s">
        <v>701</v>
      </c>
      <c r="D20" s="386"/>
      <c r="E20" s="405" t="s">
        <v>1077</v>
      </c>
      <c r="F20" s="398">
        <v>1</v>
      </c>
      <c r="G20" s="140"/>
      <c r="H20" s="141"/>
      <c r="I20" s="238">
        <f t="shared" si="1"/>
        <v>0</v>
      </c>
      <c r="J20" s="140"/>
      <c r="K20" s="238">
        <f t="shared" si="2"/>
        <v>0</v>
      </c>
      <c r="L20" s="140"/>
      <c r="M20" s="242">
        <f t="shared" si="3"/>
        <v>0</v>
      </c>
      <c r="N20" s="141"/>
      <c r="O20" s="238">
        <f t="shared" si="4"/>
        <v>0</v>
      </c>
      <c r="P20" s="393"/>
      <c r="Q20" s="394">
        <f t="shared" si="5"/>
        <v>0</v>
      </c>
      <c r="R20" s="397"/>
      <c r="S20" s="395">
        <f t="shared" si="6"/>
        <v>0</v>
      </c>
      <c r="T20" s="108">
        <f t="shared" si="7"/>
        <v>0</v>
      </c>
      <c r="U20" s="106">
        <f t="shared" si="8"/>
        <v>0</v>
      </c>
      <c r="V20" s="107">
        <f t="shared" si="9"/>
        <v>0</v>
      </c>
      <c r="X20" s="97" t="s">
        <v>642</v>
      </c>
      <c r="Y20" s="228"/>
      <c r="Z20" s="228" t="s">
        <v>702</v>
      </c>
      <c r="AA20" s="97"/>
      <c r="AB20" s="105" t="s">
        <v>685</v>
      </c>
      <c r="AC20" s="407">
        <v>14.4</v>
      </c>
      <c r="AD20" s="408">
        <v>165</v>
      </c>
      <c r="AE20" s="123">
        <f t="shared" si="0"/>
        <v>165</v>
      </c>
      <c r="AF20" s="125"/>
      <c r="AG20" s="127"/>
      <c r="AH20" s="126"/>
      <c r="AI20" s="121"/>
      <c r="AJ20" s="122"/>
      <c r="AK20" s="122"/>
      <c r="AL20" s="122"/>
      <c r="AM20" s="124"/>
      <c r="AN20" s="125"/>
      <c r="AO20" s="126"/>
      <c r="AP20" s="126"/>
      <c r="AQ20" s="94"/>
      <c r="AR20" s="94"/>
      <c r="AS20" s="94"/>
      <c r="AT20" s="94"/>
      <c r="AU20" s="94"/>
      <c r="AV20" s="94"/>
      <c r="AW20" s="94"/>
      <c r="AX20" s="94"/>
      <c r="AY20" s="124"/>
      <c r="AZ20" s="126"/>
      <c r="BA20" s="126"/>
    </row>
    <row r="21" spans="1:53" ht="10" customHeight="1" x14ac:dyDescent="0.75">
      <c r="A21" s="390"/>
      <c r="B21" s="391"/>
      <c r="C21" s="392"/>
      <c r="D21" s="386"/>
      <c r="E21" s="387"/>
      <c r="F21" s="388"/>
      <c r="G21" s="393"/>
      <c r="H21" s="394"/>
      <c r="I21" s="395"/>
      <c r="J21" s="393"/>
      <c r="K21" s="395"/>
      <c r="L21" s="129"/>
      <c r="M21" s="144"/>
      <c r="N21" s="144"/>
      <c r="O21" s="145"/>
      <c r="P21" s="393"/>
      <c r="Q21" s="394"/>
      <c r="R21" s="394"/>
      <c r="S21" s="395"/>
      <c r="T21" s="129"/>
      <c r="U21" s="144"/>
      <c r="V21" s="145"/>
      <c r="X21" s="97"/>
      <c r="Y21" s="396"/>
      <c r="Z21" s="396"/>
      <c r="AA21" s="97"/>
      <c r="AB21" s="98"/>
      <c r="AC21" s="97"/>
      <c r="AD21" s="389"/>
      <c r="AE21" s="123">
        <f t="shared" si="0"/>
        <v>0</v>
      </c>
      <c r="AF21" s="123"/>
      <c r="AG21" s="121"/>
      <c r="AH21" s="122"/>
      <c r="AI21" s="124"/>
      <c r="AJ21" s="125"/>
      <c r="AK21" s="126"/>
      <c r="AL21" s="126"/>
      <c r="AM21" s="120"/>
      <c r="AN21" s="123"/>
      <c r="AO21" s="122"/>
      <c r="AP21" s="122"/>
      <c r="AQ21" s="94"/>
      <c r="AR21" s="94"/>
      <c r="AS21" s="94"/>
      <c r="AT21" s="94"/>
      <c r="AU21" s="94"/>
      <c r="AV21" s="94"/>
      <c r="AW21" s="94"/>
      <c r="AX21" s="94"/>
      <c r="AY21" s="124"/>
      <c r="AZ21" s="126"/>
      <c r="BA21" s="126"/>
    </row>
    <row r="22" spans="1:53" ht="30" customHeight="1" x14ac:dyDescent="0.75">
      <c r="A22" s="383" t="s">
        <v>158</v>
      </c>
      <c r="B22" s="384"/>
      <c r="C22" s="385" t="s">
        <v>703</v>
      </c>
      <c r="D22" s="386"/>
      <c r="E22" s="387"/>
      <c r="F22" s="398"/>
      <c r="G22" s="399"/>
      <c r="H22" s="400"/>
      <c r="I22" s="401"/>
      <c r="J22" s="129"/>
      <c r="K22" s="145"/>
      <c r="L22" s="393"/>
      <c r="M22" s="394"/>
      <c r="N22" s="394"/>
      <c r="O22" s="395"/>
      <c r="P22" s="129"/>
      <c r="Q22" s="144"/>
      <c r="R22" s="144"/>
      <c r="S22" s="145"/>
      <c r="T22" s="129"/>
      <c r="U22" s="144"/>
      <c r="V22" s="145"/>
      <c r="X22" s="117" t="s">
        <v>158</v>
      </c>
      <c r="Y22" s="118"/>
      <c r="Z22" s="118" t="s">
        <v>704</v>
      </c>
      <c r="AA22" s="97"/>
      <c r="AB22" s="98"/>
      <c r="AC22" s="103"/>
      <c r="AD22" s="402"/>
      <c r="AE22" s="123">
        <f t="shared" si="0"/>
        <v>0</v>
      </c>
      <c r="AF22" s="103"/>
      <c r="AG22" s="127"/>
      <c r="AH22" s="126"/>
      <c r="AI22" s="121"/>
      <c r="AJ22" s="122"/>
      <c r="AK22" s="122"/>
      <c r="AL22" s="122"/>
      <c r="AM22" s="124"/>
      <c r="AN22" s="125"/>
      <c r="AO22" s="126"/>
      <c r="AP22" s="126"/>
      <c r="AQ22" s="94"/>
      <c r="AR22" s="94"/>
      <c r="AS22" s="94"/>
      <c r="AT22" s="94"/>
      <c r="AU22" s="94"/>
      <c r="AV22" s="94"/>
      <c r="AW22" s="94"/>
      <c r="AX22" s="94"/>
      <c r="AY22" s="124"/>
      <c r="AZ22" s="126"/>
      <c r="BA22" s="126"/>
    </row>
    <row r="23" spans="1:53" ht="30" customHeight="1" x14ac:dyDescent="0.75">
      <c r="A23" s="390" t="s">
        <v>161</v>
      </c>
      <c r="B23" s="403"/>
      <c r="C23" s="404" t="s">
        <v>705</v>
      </c>
      <c r="D23" s="386"/>
      <c r="E23" s="405" t="s">
        <v>1077</v>
      </c>
      <c r="F23" s="398">
        <v>1</v>
      </c>
      <c r="G23" s="140"/>
      <c r="H23" s="141"/>
      <c r="I23" s="238">
        <f t="shared" si="1"/>
        <v>0</v>
      </c>
      <c r="J23" s="140"/>
      <c r="K23" s="128">
        <f t="shared" si="2"/>
        <v>0</v>
      </c>
      <c r="L23" s="108"/>
      <c r="M23" s="109">
        <f t="shared" si="3"/>
        <v>0</v>
      </c>
      <c r="N23" s="109"/>
      <c r="O23" s="128">
        <f t="shared" si="4"/>
        <v>0</v>
      </c>
      <c r="P23" s="393"/>
      <c r="Q23" s="394">
        <f t="shared" si="5"/>
        <v>0</v>
      </c>
      <c r="R23" s="397"/>
      <c r="S23" s="395">
        <f t="shared" si="6"/>
        <v>0</v>
      </c>
      <c r="T23" s="108">
        <f t="shared" si="7"/>
        <v>0</v>
      </c>
      <c r="U23" s="106">
        <f t="shared" si="8"/>
        <v>0</v>
      </c>
      <c r="V23" s="107">
        <f t="shared" si="9"/>
        <v>0</v>
      </c>
      <c r="X23" s="97" t="s">
        <v>161</v>
      </c>
      <c r="Y23" s="415"/>
      <c r="Z23" s="415" t="s">
        <v>706</v>
      </c>
      <c r="AA23" s="97"/>
      <c r="AB23" s="105" t="s">
        <v>685</v>
      </c>
      <c r="AC23" s="407">
        <v>2</v>
      </c>
      <c r="AD23" s="408">
        <v>205</v>
      </c>
      <c r="AE23" s="123">
        <f t="shared" si="0"/>
        <v>205</v>
      </c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  <c r="AU23" s="124"/>
      <c r="AV23" s="124"/>
      <c r="AW23" s="124"/>
      <c r="AX23" s="124"/>
      <c r="AY23" s="124"/>
      <c r="AZ23" s="124"/>
      <c r="BA23" s="124"/>
    </row>
    <row r="24" spans="1:53" ht="30" customHeight="1" x14ac:dyDescent="0.75">
      <c r="A24" s="390" t="s">
        <v>196</v>
      </c>
      <c r="B24" s="403"/>
      <c r="C24" s="411" t="s">
        <v>707</v>
      </c>
      <c r="D24" s="386"/>
      <c r="E24" s="405" t="s">
        <v>1077</v>
      </c>
      <c r="F24" s="398">
        <v>1</v>
      </c>
      <c r="G24" s="140"/>
      <c r="H24" s="141"/>
      <c r="I24" s="238">
        <f t="shared" si="1"/>
        <v>0</v>
      </c>
      <c r="J24" s="140"/>
      <c r="K24" s="238">
        <f t="shared" si="2"/>
        <v>0</v>
      </c>
      <c r="L24" s="140"/>
      <c r="M24" s="242">
        <f t="shared" si="3"/>
        <v>0</v>
      </c>
      <c r="N24" s="141"/>
      <c r="O24" s="238">
        <f t="shared" si="4"/>
        <v>0</v>
      </c>
      <c r="P24" s="393"/>
      <c r="Q24" s="394">
        <f t="shared" si="5"/>
        <v>0</v>
      </c>
      <c r="R24" s="397"/>
      <c r="S24" s="395">
        <f t="shared" si="6"/>
        <v>0</v>
      </c>
      <c r="T24" s="108">
        <f t="shared" si="7"/>
        <v>0</v>
      </c>
      <c r="U24" s="106">
        <f t="shared" si="8"/>
        <v>0</v>
      </c>
      <c r="V24" s="107">
        <f t="shared" si="9"/>
        <v>0</v>
      </c>
      <c r="X24" s="97" t="s">
        <v>196</v>
      </c>
      <c r="Y24" s="228"/>
      <c r="Z24" s="412" t="s">
        <v>708</v>
      </c>
      <c r="AA24" s="97"/>
      <c r="AB24" s="105" t="s">
        <v>685</v>
      </c>
      <c r="AC24" s="407">
        <v>16.3</v>
      </c>
      <c r="AD24" s="408">
        <v>205</v>
      </c>
      <c r="AE24" s="123">
        <f t="shared" si="0"/>
        <v>205</v>
      </c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  <c r="AU24" s="124"/>
      <c r="AV24" s="124"/>
      <c r="AW24" s="124"/>
      <c r="AX24" s="124"/>
      <c r="AY24" s="124"/>
      <c r="AZ24" s="124"/>
      <c r="BA24" s="124"/>
    </row>
    <row r="25" spans="1:53" ht="30" customHeight="1" x14ac:dyDescent="0.75">
      <c r="A25" s="390" t="s">
        <v>211</v>
      </c>
      <c r="B25" s="403"/>
      <c r="C25" s="404" t="s">
        <v>709</v>
      </c>
      <c r="D25" s="386"/>
      <c r="E25" s="405" t="s">
        <v>1077</v>
      </c>
      <c r="F25" s="398">
        <v>1</v>
      </c>
      <c r="G25" s="140"/>
      <c r="H25" s="141"/>
      <c r="I25" s="238">
        <f t="shared" si="1"/>
        <v>0</v>
      </c>
      <c r="J25" s="140"/>
      <c r="K25" s="238">
        <f t="shared" si="2"/>
        <v>0</v>
      </c>
      <c r="L25" s="140"/>
      <c r="M25" s="242">
        <f t="shared" si="3"/>
        <v>0</v>
      </c>
      <c r="N25" s="141"/>
      <c r="O25" s="238">
        <f t="shared" si="4"/>
        <v>0</v>
      </c>
      <c r="P25" s="393"/>
      <c r="Q25" s="394">
        <f t="shared" si="5"/>
        <v>0</v>
      </c>
      <c r="R25" s="397"/>
      <c r="S25" s="395">
        <f t="shared" si="6"/>
        <v>0</v>
      </c>
      <c r="T25" s="108">
        <f t="shared" si="7"/>
        <v>0</v>
      </c>
      <c r="U25" s="106">
        <f t="shared" si="8"/>
        <v>0</v>
      </c>
      <c r="V25" s="107">
        <f t="shared" si="9"/>
        <v>0</v>
      </c>
      <c r="X25" s="97" t="s">
        <v>211</v>
      </c>
      <c r="Y25" s="228"/>
      <c r="Z25" s="228" t="s">
        <v>710</v>
      </c>
      <c r="AA25" s="97"/>
      <c r="AB25" s="105" t="s">
        <v>643</v>
      </c>
      <c r="AC25" s="407">
        <v>142.5</v>
      </c>
      <c r="AD25" s="408">
        <v>51.25</v>
      </c>
      <c r="AE25" s="123">
        <f t="shared" si="0"/>
        <v>51.25</v>
      </c>
      <c r="AF25" s="124"/>
      <c r="AG25" s="124"/>
      <c r="AH25" s="124"/>
      <c r="AI25" s="124"/>
      <c r="AJ25" s="124"/>
      <c r="AK25" s="124"/>
      <c r="AL25" s="124"/>
      <c r="AM25" s="124"/>
      <c r="AN25" s="124"/>
      <c r="AO25" s="124"/>
      <c r="AP25" s="124"/>
      <c r="AQ25" s="124"/>
      <c r="AR25" s="124"/>
      <c r="AS25" s="124"/>
      <c r="AT25" s="124"/>
      <c r="AU25" s="124"/>
      <c r="AV25" s="124"/>
      <c r="AW25" s="124"/>
      <c r="AX25" s="124"/>
      <c r="AY25" s="124"/>
      <c r="AZ25" s="124"/>
      <c r="BA25" s="124"/>
    </row>
    <row r="26" spans="1:53" ht="30" customHeight="1" x14ac:dyDescent="0.75">
      <c r="A26" s="390" t="s">
        <v>226</v>
      </c>
      <c r="B26" s="416"/>
      <c r="C26" s="404" t="s">
        <v>711</v>
      </c>
      <c r="D26" s="386"/>
      <c r="E26" s="405" t="s">
        <v>1077</v>
      </c>
      <c r="F26" s="398">
        <v>1</v>
      </c>
      <c r="G26" s="140"/>
      <c r="H26" s="141"/>
      <c r="I26" s="238">
        <f t="shared" si="1"/>
        <v>0</v>
      </c>
      <c r="J26" s="140"/>
      <c r="K26" s="238">
        <f t="shared" si="2"/>
        <v>0</v>
      </c>
      <c r="L26" s="140"/>
      <c r="M26" s="242">
        <f t="shared" si="3"/>
        <v>0</v>
      </c>
      <c r="N26" s="141"/>
      <c r="O26" s="238">
        <f t="shared" si="4"/>
        <v>0</v>
      </c>
      <c r="P26" s="393"/>
      <c r="Q26" s="394">
        <f t="shared" si="5"/>
        <v>0</v>
      </c>
      <c r="R26" s="397"/>
      <c r="S26" s="395">
        <f t="shared" si="6"/>
        <v>0</v>
      </c>
      <c r="T26" s="108">
        <f t="shared" si="7"/>
        <v>0</v>
      </c>
      <c r="U26" s="106">
        <f t="shared" si="8"/>
        <v>0</v>
      </c>
      <c r="V26" s="107">
        <f t="shared" si="9"/>
        <v>0</v>
      </c>
      <c r="X26" s="97" t="s">
        <v>226</v>
      </c>
      <c r="Y26" s="110"/>
      <c r="Z26" s="228" t="s">
        <v>712</v>
      </c>
      <c r="AA26" s="97"/>
      <c r="AB26" s="105" t="s">
        <v>685</v>
      </c>
      <c r="AC26" s="103">
        <v>10</v>
      </c>
      <c r="AD26" s="408">
        <v>205</v>
      </c>
      <c r="AE26" s="123">
        <f t="shared" si="0"/>
        <v>205</v>
      </c>
      <c r="AF26" s="124"/>
      <c r="AG26" s="124"/>
      <c r="AH26" s="124"/>
      <c r="AI26" s="124"/>
      <c r="AJ26" s="124"/>
      <c r="AK26" s="124"/>
      <c r="AL26" s="124"/>
      <c r="AM26" s="124"/>
      <c r="AN26" s="124"/>
      <c r="AO26" s="124"/>
      <c r="AP26" s="124"/>
      <c r="AQ26" s="124"/>
      <c r="AR26" s="124"/>
      <c r="AS26" s="124"/>
      <c r="AT26" s="124"/>
      <c r="AU26" s="124"/>
      <c r="AV26" s="124"/>
      <c r="AW26" s="124"/>
      <c r="AX26" s="124"/>
      <c r="AY26" s="124"/>
      <c r="AZ26" s="124"/>
      <c r="BA26" s="124"/>
    </row>
    <row r="27" spans="1:53" ht="30" customHeight="1" x14ac:dyDescent="0.75">
      <c r="A27" s="390" t="s">
        <v>237</v>
      </c>
      <c r="B27" s="416"/>
      <c r="C27" s="404" t="s">
        <v>713</v>
      </c>
      <c r="D27" s="386"/>
      <c r="E27" s="405" t="s">
        <v>1077</v>
      </c>
      <c r="F27" s="398">
        <v>1</v>
      </c>
      <c r="G27" s="140"/>
      <c r="H27" s="141"/>
      <c r="I27" s="238">
        <f t="shared" si="1"/>
        <v>0</v>
      </c>
      <c r="J27" s="140"/>
      <c r="K27" s="238">
        <f t="shared" si="2"/>
        <v>0</v>
      </c>
      <c r="L27" s="140"/>
      <c r="M27" s="242">
        <f t="shared" si="3"/>
        <v>0</v>
      </c>
      <c r="N27" s="141"/>
      <c r="O27" s="238">
        <f t="shared" si="4"/>
        <v>0</v>
      </c>
      <c r="P27" s="393"/>
      <c r="Q27" s="394">
        <f t="shared" si="5"/>
        <v>0</v>
      </c>
      <c r="R27" s="397"/>
      <c r="S27" s="395">
        <f t="shared" si="6"/>
        <v>0</v>
      </c>
      <c r="T27" s="108">
        <f t="shared" si="7"/>
        <v>0</v>
      </c>
      <c r="U27" s="106">
        <f t="shared" si="8"/>
        <v>0</v>
      </c>
      <c r="V27" s="107">
        <f t="shared" si="9"/>
        <v>0</v>
      </c>
      <c r="X27" s="97" t="s">
        <v>237</v>
      </c>
      <c r="Y27" s="110"/>
      <c r="Z27" s="228" t="s">
        <v>714</v>
      </c>
      <c r="AA27" s="97"/>
      <c r="AB27" s="105" t="s">
        <v>643</v>
      </c>
      <c r="AC27" s="113">
        <v>196</v>
      </c>
      <c r="AD27" s="417">
        <v>32</v>
      </c>
      <c r="AE27" s="123">
        <f t="shared" si="0"/>
        <v>32</v>
      </c>
      <c r="AF27" s="124"/>
      <c r="AG27" s="124"/>
      <c r="AH27" s="124"/>
      <c r="AI27" s="124"/>
      <c r="AJ27" s="124"/>
      <c r="AK27" s="124"/>
      <c r="AL27" s="124"/>
      <c r="AM27" s="124"/>
      <c r="AN27" s="124"/>
      <c r="AO27" s="124"/>
      <c r="AP27" s="124"/>
      <c r="AQ27" s="124"/>
      <c r="AR27" s="124"/>
      <c r="AS27" s="124"/>
      <c r="AT27" s="124"/>
      <c r="AU27" s="124"/>
      <c r="AV27" s="124"/>
      <c r="AW27" s="124"/>
      <c r="AX27" s="124"/>
      <c r="AY27" s="124"/>
      <c r="AZ27" s="124"/>
      <c r="BA27" s="124"/>
    </row>
    <row r="28" spans="1:53" ht="30" customHeight="1" x14ac:dyDescent="0.75">
      <c r="A28" s="390" t="s">
        <v>248</v>
      </c>
      <c r="B28" s="416"/>
      <c r="C28" s="411" t="s">
        <v>715</v>
      </c>
      <c r="D28" s="386"/>
      <c r="E28" s="405" t="s">
        <v>1077</v>
      </c>
      <c r="F28" s="398">
        <v>1</v>
      </c>
      <c r="G28" s="140"/>
      <c r="H28" s="141"/>
      <c r="I28" s="238">
        <f t="shared" si="1"/>
        <v>0</v>
      </c>
      <c r="J28" s="140"/>
      <c r="K28" s="238">
        <f t="shared" si="2"/>
        <v>0</v>
      </c>
      <c r="L28" s="140"/>
      <c r="M28" s="242">
        <f t="shared" si="3"/>
        <v>0</v>
      </c>
      <c r="N28" s="141"/>
      <c r="O28" s="238">
        <f t="shared" si="4"/>
        <v>0</v>
      </c>
      <c r="P28" s="393"/>
      <c r="Q28" s="394">
        <f t="shared" si="5"/>
        <v>0</v>
      </c>
      <c r="R28" s="397"/>
      <c r="S28" s="395">
        <f t="shared" si="6"/>
        <v>0</v>
      </c>
      <c r="T28" s="108">
        <f t="shared" si="7"/>
        <v>0</v>
      </c>
      <c r="U28" s="106">
        <f t="shared" si="8"/>
        <v>0</v>
      </c>
      <c r="V28" s="107">
        <f t="shared" si="9"/>
        <v>0</v>
      </c>
      <c r="X28" s="97" t="s">
        <v>248</v>
      </c>
      <c r="Y28" s="110"/>
      <c r="Z28" s="412" t="s">
        <v>716</v>
      </c>
      <c r="AA28" s="97"/>
      <c r="AB28" s="105" t="s">
        <v>643</v>
      </c>
      <c r="AC28" s="407" t="s">
        <v>717</v>
      </c>
      <c r="AD28" s="418">
        <v>3.9002999999999997</v>
      </c>
      <c r="AE28" s="123">
        <f t="shared" si="0"/>
        <v>3.9002999999999997</v>
      </c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</row>
    <row r="29" spans="1:53" ht="30" customHeight="1" x14ac:dyDescent="0.75">
      <c r="A29" s="390" t="s">
        <v>537</v>
      </c>
      <c r="B29" s="416"/>
      <c r="C29" s="404" t="s">
        <v>718</v>
      </c>
      <c r="D29" s="386"/>
      <c r="E29" s="405" t="s">
        <v>1077</v>
      </c>
      <c r="F29" s="398">
        <v>1</v>
      </c>
      <c r="G29" s="140"/>
      <c r="H29" s="141"/>
      <c r="I29" s="238">
        <f t="shared" si="1"/>
        <v>0</v>
      </c>
      <c r="J29" s="140"/>
      <c r="K29" s="238">
        <f t="shared" si="2"/>
        <v>0</v>
      </c>
      <c r="L29" s="140"/>
      <c r="M29" s="242">
        <f t="shared" si="3"/>
        <v>0</v>
      </c>
      <c r="N29" s="141"/>
      <c r="O29" s="238">
        <f t="shared" si="4"/>
        <v>0</v>
      </c>
      <c r="P29" s="393"/>
      <c r="Q29" s="394">
        <f t="shared" si="5"/>
        <v>0</v>
      </c>
      <c r="R29" s="397"/>
      <c r="S29" s="395">
        <f t="shared" si="6"/>
        <v>0</v>
      </c>
      <c r="T29" s="108">
        <f t="shared" si="7"/>
        <v>0</v>
      </c>
      <c r="U29" s="106">
        <f t="shared" si="8"/>
        <v>0</v>
      </c>
      <c r="V29" s="107">
        <f t="shared" si="9"/>
        <v>0</v>
      </c>
      <c r="X29" s="97" t="s">
        <v>537</v>
      </c>
      <c r="Y29" s="110"/>
      <c r="Z29" s="228" t="s">
        <v>719</v>
      </c>
      <c r="AA29" s="97"/>
      <c r="AB29" s="105" t="s">
        <v>643</v>
      </c>
      <c r="AC29" s="407">
        <v>142.5</v>
      </c>
      <c r="AD29" s="418">
        <v>3.9002999999999997</v>
      </c>
      <c r="AE29" s="123">
        <f t="shared" si="0"/>
        <v>3.9002999999999997</v>
      </c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</row>
    <row r="30" spans="1:53" ht="30" customHeight="1" x14ac:dyDescent="0.75">
      <c r="A30" s="390" t="s">
        <v>548</v>
      </c>
      <c r="B30" s="416"/>
      <c r="C30" s="411" t="s">
        <v>720</v>
      </c>
      <c r="D30" s="386"/>
      <c r="E30" s="405" t="s">
        <v>886</v>
      </c>
      <c r="F30" s="398">
        <v>1</v>
      </c>
      <c r="G30" s="140"/>
      <c r="H30" s="141"/>
      <c r="I30" s="238">
        <f t="shared" si="1"/>
        <v>0</v>
      </c>
      <c r="J30" s="140"/>
      <c r="K30" s="238">
        <f t="shared" si="2"/>
        <v>0</v>
      </c>
      <c r="L30" s="140"/>
      <c r="M30" s="242">
        <f t="shared" si="3"/>
        <v>0</v>
      </c>
      <c r="N30" s="141"/>
      <c r="O30" s="238">
        <f t="shared" si="4"/>
        <v>0</v>
      </c>
      <c r="P30" s="393"/>
      <c r="Q30" s="394">
        <f t="shared" si="5"/>
        <v>0</v>
      </c>
      <c r="R30" s="397"/>
      <c r="S30" s="395">
        <f t="shared" si="6"/>
        <v>0</v>
      </c>
      <c r="T30" s="108">
        <f t="shared" si="7"/>
        <v>0</v>
      </c>
      <c r="U30" s="106">
        <f t="shared" si="8"/>
        <v>0</v>
      </c>
      <c r="V30" s="107">
        <f t="shared" si="9"/>
        <v>0</v>
      </c>
      <c r="X30" s="97" t="s">
        <v>548</v>
      </c>
      <c r="Y30" s="110"/>
      <c r="Z30" s="412" t="s">
        <v>721</v>
      </c>
      <c r="AA30" s="97"/>
      <c r="AB30" s="105" t="s">
        <v>886</v>
      </c>
      <c r="AC30" s="113">
        <v>4</v>
      </c>
      <c r="AD30" s="417">
        <v>1000</v>
      </c>
      <c r="AE30" s="123">
        <f t="shared" si="0"/>
        <v>1000</v>
      </c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4"/>
      <c r="AT30" s="124"/>
      <c r="AU30" s="124"/>
      <c r="AV30" s="124"/>
      <c r="AW30" s="124"/>
      <c r="AX30" s="124"/>
      <c r="AY30" s="124"/>
      <c r="AZ30" s="124"/>
      <c r="BA30" s="124"/>
    </row>
    <row r="31" spans="1:53" ht="30" customHeight="1" x14ac:dyDescent="0.75">
      <c r="A31" s="390" t="s">
        <v>654</v>
      </c>
      <c r="B31" s="403"/>
      <c r="C31" s="411" t="s">
        <v>722</v>
      </c>
      <c r="D31" s="386"/>
      <c r="E31" s="405" t="s">
        <v>886</v>
      </c>
      <c r="F31" s="398">
        <v>1</v>
      </c>
      <c r="G31" s="140"/>
      <c r="H31" s="141"/>
      <c r="I31" s="238">
        <f t="shared" si="1"/>
        <v>0</v>
      </c>
      <c r="J31" s="140"/>
      <c r="K31" s="238">
        <f t="shared" si="2"/>
        <v>0</v>
      </c>
      <c r="L31" s="140"/>
      <c r="M31" s="242">
        <f t="shared" si="3"/>
        <v>0</v>
      </c>
      <c r="N31" s="141"/>
      <c r="O31" s="238">
        <f t="shared" si="4"/>
        <v>0</v>
      </c>
      <c r="P31" s="393"/>
      <c r="Q31" s="394">
        <f t="shared" si="5"/>
        <v>0</v>
      </c>
      <c r="R31" s="397"/>
      <c r="S31" s="395">
        <f t="shared" si="6"/>
        <v>0</v>
      </c>
      <c r="T31" s="108">
        <f t="shared" si="7"/>
        <v>0</v>
      </c>
      <c r="U31" s="106">
        <f t="shared" si="8"/>
        <v>0</v>
      </c>
      <c r="V31" s="107">
        <f t="shared" si="9"/>
        <v>0</v>
      </c>
      <c r="X31" s="97" t="s">
        <v>654</v>
      </c>
      <c r="Y31" s="228"/>
      <c r="Z31" s="412" t="s">
        <v>723</v>
      </c>
      <c r="AA31" s="97"/>
      <c r="AB31" s="105" t="s">
        <v>886</v>
      </c>
      <c r="AC31" s="113">
        <v>1</v>
      </c>
      <c r="AD31" s="417">
        <v>2112.149143085087</v>
      </c>
      <c r="AE31" s="123">
        <f t="shared" si="0"/>
        <v>2112.149143085087</v>
      </c>
      <c r="AF31" s="124"/>
      <c r="AG31" s="124"/>
      <c r="AH31" s="124"/>
      <c r="AI31" s="124"/>
      <c r="AJ31" s="124"/>
      <c r="AK31" s="124"/>
      <c r="AL31" s="124"/>
      <c r="AM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</row>
    <row r="32" spans="1:53" ht="10" customHeight="1" x14ac:dyDescent="0.75">
      <c r="A32" s="419"/>
      <c r="B32" s="403"/>
      <c r="C32" s="420"/>
      <c r="D32" s="386"/>
      <c r="E32" s="405"/>
      <c r="F32" s="421"/>
      <c r="G32" s="393"/>
      <c r="H32" s="144"/>
      <c r="I32" s="145"/>
      <c r="J32" s="393"/>
      <c r="K32" s="395"/>
      <c r="L32" s="393"/>
      <c r="M32" s="394"/>
      <c r="N32" s="394"/>
      <c r="O32" s="395"/>
      <c r="P32" s="129"/>
      <c r="Q32" s="144"/>
      <c r="R32" s="144"/>
      <c r="S32" s="145"/>
      <c r="T32" s="129"/>
      <c r="U32" s="144"/>
      <c r="V32" s="145"/>
      <c r="X32" s="110"/>
      <c r="Y32" s="228"/>
      <c r="Z32" s="102"/>
      <c r="AA32" s="97"/>
      <c r="AB32" s="105"/>
      <c r="AC32" s="113"/>
      <c r="AD32" s="417"/>
      <c r="AE32" s="123">
        <f t="shared" si="0"/>
        <v>0</v>
      </c>
      <c r="AF32" s="125"/>
      <c r="AG32" s="121"/>
      <c r="AH32" s="122"/>
      <c r="AI32" s="121"/>
      <c r="AJ32" s="122"/>
      <c r="AK32" s="122"/>
      <c r="AL32" s="122"/>
      <c r="AM32" s="124"/>
      <c r="AN32" s="125"/>
      <c r="AO32" s="126"/>
      <c r="AP32" s="126"/>
      <c r="AQ32" s="94"/>
      <c r="AR32" s="94"/>
      <c r="AS32" s="94"/>
      <c r="AT32" s="94"/>
      <c r="AU32" s="94"/>
      <c r="AV32" s="94"/>
      <c r="AW32" s="94"/>
      <c r="AX32" s="94"/>
      <c r="AY32" s="124"/>
      <c r="AZ32" s="126"/>
      <c r="BA32" s="126"/>
    </row>
    <row r="33" spans="1:53" ht="30" customHeight="1" x14ac:dyDescent="0.75">
      <c r="A33" s="422" t="s">
        <v>279</v>
      </c>
      <c r="C33" s="385" t="s">
        <v>724</v>
      </c>
      <c r="D33" s="386"/>
      <c r="E33" s="405"/>
      <c r="F33" s="421"/>
      <c r="G33" s="393"/>
      <c r="H33" s="144"/>
      <c r="I33" s="145"/>
      <c r="J33" s="393"/>
      <c r="K33" s="395"/>
      <c r="L33" s="393"/>
      <c r="M33" s="394"/>
      <c r="N33" s="394"/>
      <c r="O33" s="395"/>
      <c r="P33" s="129"/>
      <c r="Q33" s="144"/>
      <c r="R33" s="144"/>
      <c r="S33" s="145"/>
      <c r="T33" s="129"/>
      <c r="U33" s="144"/>
      <c r="V33" s="145"/>
      <c r="X33" s="229" t="s">
        <v>279</v>
      </c>
      <c r="Y33" s="94"/>
      <c r="Z33" s="118" t="s">
        <v>725</v>
      </c>
      <c r="AA33" s="97"/>
      <c r="AB33" s="105"/>
      <c r="AC33" s="113"/>
      <c r="AD33" s="417"/>
      <c r="AE33" s="123">
        <f t="shared" si="0"/>
        <v>0</v>
      </c>
      <c r="AF33" s="125"/>
      <c r="AG33" s="121"/>
      <c r="AH33" s="122"/>
      <c r="AI33" s="121"/>
      <c r="AJ33" s="122"/>
      <c r="AK33" s="122"/>
      <c r="AL33" s="122"/>
      <c r="AM33" s="124"/>
      <c r="AN33" s="125"/>
      <c r="AO33" s="126"/>
      <c r="AP33" s="126"/>
      <c r="AQ33" s="94"/>
      <c r="AR33" s="94"/>
      <c r="AS33" s="94"/>
      <c r="AT33" s="94"/>
      <c r="AU33" s="94"/>
      <c r="AV33" s="94"/>
      <c r="AW33" s="94"/>
      <c r="AX33" s="94"/>
      <c r="AY33" s="124"/>
      <c r="AZ33" s="126"/>
      <c r="BA33" s="126"/>
    </row>
    <row r="34" spans="1:53" ht="30" customHeight="1" x14ac:dyDescent="0.75">
      <c r="A34" s="390" t="s">
        <v>282</v>
      </c>
      <c r="B34" s="403"/>
      <c r="C34" s="404" t="s">
        <v>726</v>
      </c>
      <c r="D34" s="386"/>
      <c r="E34" s="405" t="s">
        <v>1077</v>
      </c>
      <c r="F34" s="421">
        <v>1</v>
      </c>
      <c r="G34" s="140"/>
      <c r="H34" s="141"/>
      <c r="I34" s="238">
        <f t="shared" si="1"/>
        <v>0</v>
      </c>
      <c r="J34" s="140"/>
      <c r="K34" s="238">
        <f t="shared" si="2"/>
        <v>0</v>
      </c>
      <c r="L34" s="140"/>
      <c r="M34" s="242">
        <f t="shared" si="3"/>
        <v>0</v>
      </c>
      <c r="N34" s="141"/>
      <c r="O34" s="238">
        <f t="shared" si="4"/>
        <v>0</v>
      </c>
      <c r="P34" s="393"/>
      <c r="Q34" s="394">
        <f t="shared" si="5"/>
        <v>0</v>
      </c>
      <c r="R34" s="397"/>
      <c r="S34" s="395">
        <f t="shared" si="6"/>
        <v>0</v>
      </c>
      <c r="T34" s="108">
        <f t="shared" si="7"/>
        <v>0</v>
      </c>
      <c r="U34" s="106">
        <f t="shared" si="8"/>
        <v>0</v>
      </c>
      <c r="V34" s="107">
        <f t="shared" si="9"/>
        <v>0</v>
      </c>
      <c r="X34" s="97" t="s">
        <v>282</v>
      </c>
      <c r="Y34" s="228"/>
      <c r="Z34" s="228" t="s">
        <v>727</v>
      </c>
      <c r="AA34" s="97"/>
      <c r="AB34" s="105" t="s">
        <v>643</v>
      </c>
      <c r="AC34" s="113">
        <v>90</v>
      </c>
      <c r="AD34" s="417">
        <v>20</v>
      </c>
      <c r="AE34" s="123">
        <f t="shared" si="0"/>
        <v>20</v>
      </c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</row>
    <row r="35" spans="1:53" ht="30" customHeight="1" x14ac:dyDescent="0.75">
      <c r="A35" s="390" t="s">
        <v>287</v>
      </c>
      <c r="B35" s="403"/>
      <c r="C35" s="404" t="s">
        <v>728</v>
      </c>
      <c r="D35" s="386"/>
      <c r="E35" s="405" t="s">
        <v>1077</v>
      </c>
      <c r="F35" s="421">
        <v>1</v>
      </c>
      <c r="G35" s="140"/>
      <c r="H35" s="141"/>
      <c r="I35" s="238">
        <f t="shared" si="1"/>
        <v>0</v>
      </c>
      <c r="J35" s="140"/>
      <c r="K35" s="238">
        <f t="shared" si="2"/>
        <v>0</v>
      </c>
      <c r="L35" s="140"/>
      <c r="M35" s="242">
        <f t="shared" si="3"/>
        <v>0</v>
      </c>
      <c r="N35" s="141"/>
      <c r="O35" s="238">
        <f t="shared" si="4"/>
        <v>0</v>
      </c>
      <c r="P35" s="393"/>
      <c r="Q35" s="394">
        <f t="shared" si="5"/>
        <v>0</v>
      </c>
      <c r="R35" s="397"/>
      <c r="S35" s="395">
        <f t="shared" si="6"/>
        <v>0</v>
      </c>
      <c r="T35" s="108">
        <f t="shared" si="7"/>
        <v>0</v>
      </c>
      <c r="U35" s="106">
        <f t="shared" si="8"/>
        <v>0</v>
      </c>
      <c r="V35" s="107">
        <f t="shared" si="9"/>
        <v>0</v>
      </c>
      <c r="X35" s="97" t="s">
        <v>287</v>
      </c>
      <c r="Y35" s="228"/>
      <c r="Z35" s="228" t="s">
        <v>730</v>
      </c>
      <c r="AA35" s="97"/>
      <c r="AB35" s="105" t="s">
        <v>729</v>
      </c>
      <c r="AC35" s="423">
        <v>164.5</v>
      </c>
      <c r="AD35" s="424">
        <v>2</v>
      </c>
      <c r="AE35" s="123">
        <f t="shared" si="0"/>
        <v>2</v>
      </c>
      <c r="AF35" s="124"/>
      <c r="AG35" s="124"/>
      <c r="AH35" s="124"/>
      <c r="AI35" s="124"/>
      <c r="AJ35" s="124"/>
      <c r="AK35" s="124"/>
      <c r="AL35" s="124"/>
      <c r="AM35" s="124"/>
      <c r="AN35" s="124"/>
      <c r="AO35" s="124"/>
      <c r="AP35" s="124"/>
      <c r="AQ35" s="124"/>
      <c r="AR35" s="124"/>
      <c r="AS35" s="124"/>
      <c r="AT35" s="124"/>
      <c r="AU35" s="124"/>
      <c r="AV35" s="124"/>
      <c r="AW35" s="124"/>
      <c r="AX35" s="124"/>
      <c r="AY35" s="124"/>
      <c r="AZ35" s="124"/>
      <c r="BA35" s="124"/>
    </row>
    <row r="36" spans="1:53" ht="30" customHeight="1" x14ac:dyDescent="0.75">
      <c r="A36" s="390" t="s">
        <v>290</v>
      </c>
      <c r="B36" s="403"/>
      <c r="C36" s="404" t="s">
        <v>731</v>
      </c>
      <c r="D36" s="386"/>
      <c r="E36" s="405" t="s">
        <v>1077</v>
      </c>
      <c r="F36" s="421">
        <v>1</v>
      </c>
      <c r="G36" s="140"/>
      <c r="H36" s="141"/>
      <c r="I36" s="238">
        <f t="shared" si="1"/>
        <v>0</v>
      </c>
      <c r="J36" s="140"/>
      <c r="K36" s="238">
        <f t="shared" si="2"/>
        <v>0</v>
      </c>
      <c r="L36" s="140"/>
      <c r="M36" s="242">
        <f t="shared" si="3"/>
        <v>0</v>
      </c>
      <c r="N36" s="141"/>
      <c r="O36" s="238">
        <f t="shared" si="4"/>
        <v>0</v>
      </c>
      <c r="P36" s="393"/>
      <c r="Q36" s="394">
        <f t="shared" si="5"/>
        <v>0</v>
      </c>
      <c r="R36" s="397"/>
      <c r="S36" s="395">
        <f t="shared" si="6"/>
        <v>0</v>
      </c>
      <c r="T36" s="108">
        <f t="shared" si="7"/>
        <v>0</v>
      </c>
      <c r="U36" s="106">
        <f t="shared" si="8"/>
        <v>0</v>
      </c>
      <c r="V36" s="107">
        <f t="shared" si="9"/>
        <v>0</v>
      </c>
      <c r="X36" s="97" t="s">
        <v>290</v>
      </c>
      <c r="Y36" s="228"/>
      <c r="Z36" s="228" t="s">
        <v>732</v>
      </c>
      <c r="AA36" s="97"/>
      <c r="AB36" s="105" t="s">
        <v>643</v>
      </c>
      <c r="AC36" s="113">
        <v>38</v>
      </c>
      <c r="AD36" s="417">
        <v>21</v>
      </c>
      <c r="AE36" s="123">
        <f t="shared" si="0"/>
        <v>21</v>
      </c>
      <c r="AF36" s="124"/>
      <c r="AG36" s="124"/>
      <c r="AH36" s="124"/>
      <c r="AI36" s="124"/>
      <c r="AJ36" s="124"/>
      <c r="AK36" s="124"/>
      <c r="AL36" s="124"/>
      <c r="AM36" s="124"/>
      <c r="AN36" s="124"/>
      <c r="AO36" s="124"/>
      <c r="AP36" s="124"/>
      <c r="AQ36" s="124"/>
      <c r="AR36" s="124"/>
      <c r="AS36" s="124"/>
      <c r="AT36" s="124"/>
      <c r="AU36" s="124"/>
      <c r="AV36" s="124"/>
      <c r="AW36" s="124"/>
      <c r="AX36" s="124"/>
      <c r="AY36" s="124"/>
      <c r="AZ36" s="124"/>
      <c r="BA36" s="124"/>
    </row>
    <row r="37" spans="1:53" ht="30" customHeight="1" x14ac:dyDescent="0.75">
      <c r="A37" s="422" t="s">
        <v>293</v>
      </c>
      <c r="B37" s="403"/>
      <c r="C37" s="385" t="s">
        <v>733</v>
      </c>
      <c r="D37" s="386"/>
      <c r="E37" s="405"/>
      <c r="F37" s="421"/>
      <c r="G37" s="129"/>
      <c r="H37" s="130"/>
      <c r="I37" s="131"/>
      <c r="J37" s="129"/>
      <c r="K37" s="131"/>
      <c r="L37" s="129"/>
      <c r="M37" s="130"/>
      <c r="N37" s="130"/>
      <c r="O37" s="131"/>
      <c r="P37" s="129"/>
      <c r="Q37" s="130"/>
      <c r="R37" s="130"/>
      <c r="S37" s="131"/>
      <c r="T37" s="129"/>
      <c r="U37" s="130"/>
      <c r="V37" s="131"/>
      <c r="X37" s="229" t="s">
        <v>293</v>
      </c>
      <c r="Y37" s="228"/>
      <c r="Z37" s="118" t="s">
        <v>734</v>
      </c>
      <c r="AA37" s="97"/>
      <c r="AB37" s="105"/>
      <c r="AC37" s="113"/>
      <c r="AD37" s="417"/>
      <c r="AE37" s="123">
        <f t="shared" si="0"/>
        <v>0</v>
      </c>
      <c r="AF37" s="124"/>
      <c r="AG37" s="124"/>
      <c r="AH37" s="124"/>
      <c r="AI37" s="124"/>
      <c r="AJ37" s="124"/>
      <c r="AK37" s="124"/>
      <c r="AL37" s="124"/>
      <c r="AM37" s="124"/>
      <c r="AN37" s="124"/>
      <c r="AO37" s="124"/>
      <c r="AP37" s="124"/>
      <c r="AQ37" s="124"/>
      <c r="AR37" s="124"/>
      <c r="AS37" s="124"/>
      <c r="AT37" s="124"/>
      <c r="AU37" s="124"/>
      <c r="AV37" s="124"/>
      <c r="AW37" s="124"/>
      <c r="AX37" s="124"/>
      <c r="AY37" s="124"/>
      <c r="AZ37" s="124"/>
      <c r="BA37" s="124"/>
    </row>
    <row r="38" spans="1:53" ht="30" customHeight="1" x14ac:dyDescent="0.75">
      <c r="A38" s="383" t="s">
        <v>296</v>
      </c>
      <c r="B38" s="403"/>
      <c r="C38" s="385" t="s">
        <v>735</v>
      </c>
      <c r="D38" s="386"/>
      <c r="E38" s="405"/>
      <c r="F38" s="421"/>
      <c r="G38" s="129"/>
      <c r="H38" s="130"/>
      <c r="I38" s="131">
        <f t="shared" si="1"/>
        <v>0</v>
      </c>
      <c r="J38" s="129"/>
      <c r="K38" s="131">
        <f t="shared" si="2"/>
        <v>0</v>
      </c>
      <c r="L38" s="129"/>
      <c r="M38" s="130">
        <f t="shared" si="3"/>
        <v>0</v>
      </c>
      <c r="N38" s="130"/>
      <c r="O38" s="131">
        <f t="shared" si="4"/>
        <v>0</v>
      </c>
      <c r="P38" s="129"/>
      <c r="Q38" s="130">
        <f t="shared" si="5"/>
        <v>0</v>
      </c>
      <c r="R38" s="130"/>
      <c r="S38" s="131">
        <f t="shared" si="6"/>
        <v>0</v>
      </c>
      <c r="T38" s="129">
        <f t="shared" si="7"/>
        <v>0</v>
      </c>
      <c r="U38" s="130">
        <f t="shared" si="8"/>
        <v>0</v>
      </c>
      <c r="V38" s="131">
        <f t="shared" si="9"/>
        <v>0</v>
      </c>
      <c r="X38" s="117" t="s">
        <v>296</v>
      </c>
      <c r="Y38" s="228"/>
      <c r="Z38" s="118" t="s">
        <v>736</v>
      </c>
      <c r="AA38" s="97"/>
      <c r="AB38" s="105"/>
      <c r="AC38" s="113"/>
      <c r="AD38" s="417"/>
      <c r="AE38" s="123">
        <f t="shared" si="0"/>
        <v>0</v>
      </c>
      <c r="AF38" s="124"/>
      <c r="AG38" s="124"/>
      <c r="AH38" s="124"/>
      <c r="AI38" s="124"/>
      <c r="AJ38" s="124"/>
      <c r="AK38" s="124"/>
      <c r="AL38" s="124"/>
      <c r="AM38" s="124"/>
      <c r="AN38" s="124"/>
      <c r="AO38" s="124"/>
      <c r="AP38" s="124"/>
      <c r="AQ38" s="124"/>
      <c r="AR38" s="124"/>
      <c r="AS38" s="124"/>
      <c r="AT38" s="124"/>
      <c r="AU38" s="124"/>
      <c r="AV38" s="124"/>
      <c r="AW38" s="124"/>
      <c r="AX38" s="124"/>
      <c r="AY38" s="124"/>
      <c r="AZ38" s="124"/>
      <c r="BA38" s="124"/>
    </row>
    <row r="39" spans="1:53" ht="30" customHeight="1" x14ac:dyDescent="0.75">
      <c r="A39" s="390" t="s">
        <v>737</v>
      </c>
      <c r="B39" s="403"/>
      <c r="C39" s="404" t="s">
        <v>738</v>
      </c>
      <c r="D39" s="386"/>
      <c r="E39" s="405" t="s">
        <v>164</v>
      </c>
      <c r="F39" s="421">
        <v>2</v>
      </c>
      <c r="G39" s="140"/>
      <c r="H39" s="141"/>
      <c r="I39" s="238">
        <f t="shared" si="1"/>
        <v>0</v>
      </c>
      <c r="J39" s="140"/>
      <c r="K39" s="238">
        <f t="shared" si="2"/>
        <v>0</v>
      </c>
      <c r="L39" s="140"/>
      <c r="M39" s="242">
        <f t="shared" si="3"/>
        <v>0</v>
      </c>
      <c r="N39" s="141"/>
      <c r="O39" s="238">
        <f t="shared" si="4"/>
        <v>0</v>
      </c>
      <c r="P39" s="393"/>
      <c r="Q39" s="394">
        <f t="shared" si="5"/>
        <v>0</v>
      </c>
      <c r="R39" s="397"/>
      <c r="S39" s="395">
        <f t="shared" si="6"/>
        <v>0</v>
      </c>
      <c r="T39" s="108">
        <f t="shared" si="7"/>
        <v>0</v>
      </c>
      <c r="U39" s="106">
        <f t="shared" si="8"/>
        <v>0</v>
      </c>
      <c r="V39" s="107">
        <f t="shared" si="9"/>
        <v>0</v>
      </c>
      <c r="X39" s="97" t="s">
        <v>737</v>
      </c>
      <c r="Y39" s="228"/>
      <c r="Z39" s="228" t="s">
        <v>739</v>
      </c>
      <c r="AA39" s="97"/>
      <c r="AB39" s="105" t="s">
        <v>164</v>
      </c>
      <c r="AC39" s="113">
        <v>2</v>
      </c>
      <c r="AD39" s="417">
        <v>700</v>
      </c>
      <c r="AE39" s="123">
        <f t="shared" si="0"/>
        <v>1400</v>
      </c>
      <c r="AF39" s="124"/>
      <c r="AG39" s="124"/>
      <c r="AH39" s="124"/>
      <c r="AI39" s="124"/>
      <c r="AJ39" s="124"/>
      <c r="AK39" s="124"/>
      <c r="AL39" s="124"/>
      <c r="AM39" s="124"/>
      <c r="AN39" s="124"/>
      <c r="AO39" s="124"/>
      <c r="AP39" s="124"/>
      <c r="AQ39" s="124"/>
      <c r="AR39" s="124"/>
      <c r="AS39" s="124"/>
      <c r="AT39" s="124"/>
      <c r="AU39" s="124"/>
      <c r="AV39" s="124"/>
      <c r="AW39" s="124"/>
      <c r="AX39" s="124"/>
      <c r="AY39" s="124"/>
      <c r="AZ39" s="124"/>
      <c r="BA39" s="124"/>
    </row>
    <row r="40" spans="1:53" ht="30" customHeight="1" x14ac:dyDescent="0.75">
      <c r="A40" s="390" t="s">
        <v>740</v>
      </c>
      <c r="B40" s="403"/>
      <c r="C40" s="404" t="s">
        <v>741</v>
      </c>
      <c r="D40" s="386"/>
      <c r="E40" s="405" t="s">
        <v>164</v>
      </c>
      <c r="F40" s="421">
        <v>1</v>
      </c>
      <c r="G40" s="140"/>
      <c r="H40" s="141"/>
      <c r="I40" s="238">
        <f t="shared" si="1"/>
        <v>0</v>
      </c>
      <c r="J40" s="140"/>
      <c r="K40" s="238">
        <f t="shared" si="2"/>
        <v>0</v>
      </c>
      <c r="L40" s="140"/>
      <c r="M40" s="242">
        <f t="shared" si="3"/>
        <v>0</v>
      </c>
      <c r="N40" s="141"/>
      <c r="O40" s="238">
        <f t="shared" si="4"/>
        <v>0</v>
      </c>
      <c r="P40" s="393"/>
      <c r="Q40" s="394">
        <f t="shared" si="5"/>
        <v>0</v>
      </c>
      <c r="R40" s="397"/>
      <c r="S40" s="395">
        <f t="shared" si="6"/>
        <v>0</v>
      </c>
      <c r="T40" s="108">
        <f t="shared" si="7"/>
        <v>0</v>
      </c>
      <c r="U40" s="106">
        <f t="shared" si="8"/>
        <v>0</v>
      </c>
      <c r="V40" s="107">
        <f t="shared" si="9"/>
        <v>0</v>
      </c>
      <c r="X40" s="97" t="s">
        <v>740</v>
      </c>
      <c r="Y40" s="228"/>
      <c r="Z40" s="228" t="s">
        <v>742</v>
      </c>
      <c r="AA40" s="97"/>
      <c r="AB40" s="105" t="s">
        <v>164</v>
      </c>
      <c r="AC40" s="113">
        <v>1</v>
      </c>
      <c r="AD40" s="417">
        <v>750</v>
      </c>
      <c r="AE40" s="123">
        <f t="shared" si="0"/>
        <v>750</v>
      </c>
      <c r="AF40" s="124"/>
      <c r="AG40" s="124"/>
      <c r="AH40" s="124"/>
      <c r="AI40" s="124"/>
      <c r="AJ40" s="124"/>
      <c r="AK40" s="124"/>
      <c r="AL40" s="124"/>
      <c r="AM40" s="124"/>
      <c r="AN40" s="124"/>
      <c r="AO40" s="124"/>
      <c r="AP40" s="124"/>
      <c r="AQ40" s="124"/>
      <c r="AR40" s="124"/>
      <c r="AS40" s="124"/>
      <c r="AT40" s="124"/>
      <c r="AU40" s="124"/>
      <c r="AV40" s="124"/>
      <c r="AW40" s="124"/>
      <c r="AX40" s="124"/>
      <c r="AY40" s="124"/>
      <c r="AZ40" s="124"/>
      <c r="BA40" s="124"/>
    </row>
    <row r="41" spans="1:53" ht="30" customHeight="1" x14ac:dyDescent="0.75">
      <c r="A41" s="383" t="s">
        <v>299</v>
      </c>
      <c r="B41" s="403"/>
      <c r="C41" s="385" t="s">
        <v>743</v>
      </c>
      <c r="D41" s="386"/>
      <c r="E41" s="405"/>
      <c r="F41" s="421"/>
      <c r="G41" s="129"/>
      <c r="H41" s="130"/>
      <c r="I41" s="131"/>
      <c r="J41" s="129"/>
      <c r="K41" s="131"/>
      <c r="L41" s="129"/>
      <c r="M41" s="130"/>
      <c r="N41" s="130"/>
      <c r="O41" s="131"/>
      <c r="P41" s="129"/>
      <c r="Q41" s="130"/>
      <c r="R41" s="130"/>
      <c r="S41" s="131"/>
      <c r="T41" s="129"/>
      <c r="U41" s="130"/>
      <c r="V41" s="131"/>
      <c r="X41" s="117" t="s">
        <v>299</v>
      </c>
      <c r="Y41" s="228"/>
      <c r="Z41" s="118" t="s">
        <v>744</v>
      </c>
      <c r="AA41" s="97"/>
      <c r="AB41" s="105"/>
      <c r="AC41" s="113"/>
      <c r="AD41" s="417"/>
      <c r="AE41" s="123">
        <f t="shared" si="0"/>
        <v>0</v>
      </c>
      <c r="AF41" s="124"/>
      <c r="AG41" s="124"/>
      <c r="AH41" s="124"/>
      <c r="AI41" s="124"/>
      <c r="AJ41" s="124"/>
      <c r="AK41" s="124"/>
      <c r="AL41" s="124"/>
      <c r="AM41" s="124"/>
      <c r="AN41" s="124"/>
      <c r="AO41" s="124"/>
      <c r="AP41" s="124"/>
      <c r="AQ41" s="124"/>
      <c r="AR41" s="124"/>
      <c r="AS41" s="124"/>
      <c r="AT41" s="124"/>
      <c r="AU41" s="124"/>
      <c r="AV41" s="124"/>
      <c r="AW41" s="124"/>
      <c r="AX41" s="124"/>
      <c r="AY41" s="124"/>
      <c r="AZ41" s="124"/>
      <c r="BA41" s="124"/>
    </row>
    <row r="42" spans="1:53" ht="30" customHeight="1" x14ac:dyDescent="0.75">
      <c r="A42" s="390" t="s">
        <v>745</v>
      </c>
      <c r="B42" s="403"/>
      <c r="C42" s="404" t="s">
        <v>746</v>
      </c>
      <c r="D42" s="386"/>
      <c r="E42" s="405" t="s">
        <v>164</v>
      </c>
      <c r="F42" s="421">
        <v>2</v>
      </c>
      <c r="G42" s="140"/>
      <c r="H42" s="141"/>
      <c r="I42" s="238">
        <f t="shared" si="1"/>
        <v>0</v>
      </c>
      <c r="J42" s="140"/>
      <c r="K42" s="238">
        <f t="shared" si="2"/>
        <v>0</v>
      </c>
      <c r="L42" s="140"/>
      <c r="M42" s="242">
        <f t="shared" si="3"/>
        <v>0</v>
      </c>
      <c r="N42" s="141"/>
      <c r="O42" s="238">
        <f t="shared" si="4"/>
        <v>0</v>
      </c>
      <c r="P42" s="393"/>
      <c r="Q42" s="394">
        <f t="shared" si="5"/>
        <v>0</v>
      </c>
      <c r="R42" s="397"/>
      <c r="S42" s="395">
        <f t="shared" si="6"/>
        <v>0</v>
      </c>
      <c r="T42" s="108">
        <f t="shared" si="7"/>
        <v>0</v>
      </c>
      <c r="U42" s="106">
        <f t="shared" si="8"/>
        <v>0</v>
      </c>
      <c r="V42" s="107">
        <f t="shared" si="9"/>
        <v>0</v>
      </c>
      <c r="X42" s="97" t="s">
        <v>745</v>
      </c>
      <c r="Y42" s="228"/>
      <c r="Z42" s="228" t="s">
        <v>747</v>
      </c>
      <c r="AA42" s="97"/>
      <c r="AB42" s="105" t="s">
        <v>164</v>
      </c>
      <c r="AC42" s="113">
        <v>2</v>
      </c>
      <c r="AD42" s="417">
        <v>405.40540540540542</v>
      </c>
      <c r="AE42" s="123">
        <f t="shared" si="0"/>
        <v>810.81081081081084</v>
      </c>
      <c r="AF42" s="124"/>
      <c r="AG42" s="124"/>
      <c r="AH42" s="124"/>
      <c r="AI42" s="124"/>
      <c r="AJ42" s="124"/>
      <c r="AK42" s="124"/>
      <c r="AL42" s="124"/>
      <c r="AM42" s="124"/>
      <c r="AN42" s="124"/>
      <c r="AO42" s="124"/>
      <c r="AP42" s="124"/>
      <c r="AQ42" s="124"/>
      <c r="AR42" s="124"/>
      <c r="AS42" s="124"/>
      <c r="AT42" s="124"/>
      <c r="AU42" s="124"/>
      <c r="AV42" s="124"/>
      <c r="AW42" s="124"/>
      <c r="AX42" s="124"/>
      <c r="AY42" s="124"/>
      <c r="AZ42" s="124"/>
      <c r="BA42" s="124"/>
    </row>
    <row r="43" spans="1:53" ht="30" customHeight="1" x14ac:dyDescent="0.75">
      <c r="A43" s="390" t="s">
        <v>748</v>
      </c>
      <c r="B43" s="403"/>
      <c r="C43" s="404" t="s">
        <v>749</v>
      </c>
      <c r="D43" s="386"/>
      <c r="E43" s="405" t="s">
        <v>164</v>
      </c>
      <c r="F43" s="421">
        <v>4</v>
      </c>
      <c r="G43" s="140"/>
      <c r="H43" s="141"/>
      <c r="I43" s="238">
        <f t="shared" si="1"/>
        <v>0</v>
      </c>
      <c r="J43" s="140"/>
      <c r="K43" s="238">
        <f t="shared" si="2"/>
        <v>0</v>
      </c>
      <c r="L43" s="140"/>
      <c r="M43" s="242">
        <f t="shared" si="3"/>
        <v>0</v>
      </c>
      <c r="N43" s="141"/>
      <c r="O43" s="238">
        <f t="shared" si="4"/>
        <v>0</v>
      </c>
      <c r="P43" s="393"/>
      <c r="Q43" s="394">
        <f t="shared" si="5"/>
        <v>0</v>
      </c>
      <c r="R43" s="397"/>
      <c r="S43" s="395">
        <f t="shared" si="6"/>
        <v>0</v>
      </c>
      <c r="T43" s="108">
        <f t="shared" si="7"/>
        <v>0</v>
      </c>
      <c r="U43" s="106">
        <f t="shared" si="8"/>
        <v>0</v>
      </c>
      <c r="V43" s="107">
        <f t="shared" si="9"/>
        <v>0</v>
      </c>
      <c r="X43" s="97" t="s">
        <v>748</v>
      </c>
      <c r="Y43" s="228"/>
      <c r="Z43" s="228" t="s">
        <v>750</v>
      </c>
      <c r="AA43" s="97"/>
      <c r="AB43" s="105" t="s">
        <v>164</v>
      </c>
      <c r="AC43" s="113">
        <v>4</v>
      </c>
      <c r="AD43" s="417">
        <v>450</v>
      </c>
      <c r="AE43" s="123">
        <f t="shared" si="0"/>
        <v>1800</v>
      </c>
      <c r="AF43" s="124"/>
      <c r="AG43" s="124"/>
      <c r="AH43" s="124"/>
      <c r="AI43" s="124"/>
      <c r="AJ43" s="124"/>
      <c r="AK43" s="124"/>
      <c r="AL43" s="124"/>
      <c r="AM43" s="124"/>
      <c r="AN43" s="124"/>
      <c r="AO43" s="124"/>
      <c r="AP43" s="124"/>
      <c r="AQ43" s="124"/>
      <c r="AR43" s="124"/>
      <c r="AS43" s="124"/>
      <c r="AT43" s="124"/>
      <c r="AU43" s="124"/>
      <c r="AV43" s="124"/>
      <c r="AW43" s="124"/>
      <c r="AX43" s="124"/>
      <c r="AY43" s="124"/>
      <c r="AZ43" s="124"/>
      <c r="BA43" s="124"/>
    </row>
    <row r="44" spans="1:53" ht="30" customHeight="1" x14ac:dyDescent="0.75">
      <c r="A44" s="390" t="s">
        <v>751</v>
      </c>
      <c r="B44" s="403"/>
      <c r="C44" s="404" t="s">
        <v>752</v>
      </c>
      <c r="D44" s="386"/>
      <c r="E44" s="405" t="s">
        <v>164</v>
      </c>
      <c r="F44" s="421">
        <v>2</v>
      </c>
      <c r="G44" s="140"/>
      <c r="H44" s="141"/>
      <c r="I44" s="238">
        <f t="shared" si="1"/>
        <v>0</v>
      </c>
      <c r="J44" s="140"/>
      <c r="K44" s="238">
        <f t="shared" si="2"/>
        <v>0</v>
      </c>
      <c r="L44" s="140"/>
      <c r="M44" s="242">
        <f t="shared" si="3"/>
        <v>0</v>
      </c>
      <c r="N44" s="141"/>
      <c r="O44" s="238">
        <f t="shared" si="4"/>
        <v>0</v>
      </c>
      <c r="P44" s="393"/>
      <c r="Q44" s="394">
        <f t="shared" si="5"/>
        <v>0</v>
      </c>
      <c r="R44" s="397"/>
      <c r="S44" s="395">
        <f t="shared" si="6"/>
        <v>0</v>
      </c>
      <c r="T44" s="108">
        <f t="shared" si="7"/>
        <v>0</v>
      </c>
      <c r="U44" s="106">
        <f t="shared" si="8"/>
        <v>0</v>
      </c>
      <c r="V44" s="107">
        <f t="shared" si="9"/>
        <v>0</v>
      </c>
      <c r="X44" s="97" t="s">
        <v>751</v>
      </c>
      <c r="Y44" s="228"/>
      <c r="Z44" s="228" t="s">
        <v>753</v>
      </c>
      <c r="AA44" s="97"/>
      <c r="AB44" s="105" t="s">
        <v>164</v>
      </c>
      <c r="AC44" s="113">
        <v>2</v>
      </c>
      <c r="AD44" s="417">
        <v>500</v>
      </c>
      <c r="AE44" s="123">
        <f t="shared" si="0"/>
        <v>1000</v>
      </c>
      <c r="AF44" s="124"/>
      <c r="AG44" s="124"/>
      <c r="AH44" s="124"/>
      <c r="AI44" s="124"/>
      <c r="AJ44" s="124"/>
      <c r="AK44" s="124"/>
      <c r="AL44" s="124"/>
      <c r="AM44" s="124"/>
      <c r="AN44" s="124"/>
      <c r="AO44" s="124"/>
      <c r="AP44" s="124"/>
      <c r="AQ44" s="124"/>
      <c r="AR44" s="124"/>
      <c r="AS44" s="124"/>
      <c r="AT44" s="124"/>
      <c r="AU44" s="124"/>
      <c r="AV44" s="124"/>
      <c r="AW44" s="124"/>
      <c r="AX44" s="124"/>
      <c r="AY44" s="124"/>
      <c r="AZ44" s="124"/>
      <c r="BA44" s="124"/>
    </row>
    <row r="45" spans="1:53" ht="30" customHeight="1" x14ac:dyDescent="0.75">
      <c r="A45" s="390" t="s">
        <v>754</v>
      </c>
      <c r="B45" s="403"/>
      <c r="C45" s="404" t="s">
        <v>755</v>
      </c>
      <c r="D45" s="386"/>
      <c r="E45" s="405" t="s">
        <v>164</v>
      </c>
      <c r="F45" s="421">
        <v>1</v>
      </c>
      <c r="G45" s="140"/>
      <c r="H45" s="141"/>
      <c r="I45" s="238">
        <f t="shared" si="1"/>
        <v>0</v>
      </c>
      <c r="J45" s="140"/>
      <c r="K45" s="238">
        <f t="shared" si="2"/>
        <v>0</v>
      </c>
      <c r="L45" s="140"/>
      <c r="M45" s="242">
        <f t="shared" si="3"/>
        <v>0</v>
      </c>
      <c r="N45" s="141"/>
      <c r="O45" s="238">
        <f t="shared" si="4"/>
        <v>0</v>
      </c>
      <c r="P45" s="393"/>
      <c r="Q45" s="394">
        <f t="shared" si="5"/>
        <v>0</v>
      </c>
      <c r="R45" s="397"/>
      <c r="S45" s="395">
        <f t="shared" si="6"/>
        <v>0</v>
      </c>
      <c r="T45" s="108">
        <f t="shared" si="7"/>
        <v>0</v>
      </c>
      <c r="U45" s="106">
        <f t="shared" si="8"/>
        <v>0</v>
      </c>
      <c r="V45" s="107">
        <f t="shared" si="9"/>
        <v>0</v>
      </c>
      <c r="X45" s="97" t="s">
        <v>754</v>
      </c>
      <c r="Y45" s="228"/>
      <c r="Z45" s="228" t="s">
        <v>756</v>
      </c>
      <c r="AA45" s="97"/>
      <c r="AB45" s="105" t="s">
        <v>164</v>
      </c>
      <c r="AC45" s="113">
        <v>1</v>
      </c>
      <c r="AD45" s="417">
        <v>700</v>
      </c>
      <c r="AE45" s="123">
        <f t="shared" si="0"/>
        <v>700</v>
      </c>
      <c r="AF45" s="124"/>
      <c r="AG45" s="124"/>
      <c r="AH45" s="124"/>
      <c r="AI45" s="124"/>
      <c r="AJ45" s="124"/>
      <c r="AK45" s="124"/>
      <c r="AL45" s="124"/>
      <c r="AM45" s="124"/>
      <c r="AN45" s="124"/>
      <c r="AO45" s="124"/>
      <c r="AP45" s="124"/>
      <c r="AQ45" s="124"/>
      <c r="AR45" s="124"/>
      <c r="AS45" s="124"/>
      <c r="AT45" s="124"/>
      <c r="AU45" s="124"/>
      <c r="AV45" s="124"/>
      <c r="AW45" s="124"/>
      <c r="AX45" s="124"/>
      <c r="AY45" s="124"/>
      <c r="AZ45" s="124"/>
      <c r="BA45" s="124"/>
    </row>
    <row r="46" spans="1:53" ht="30" customHeight="1" x14ac:dyDescent="0.75">
      <c r="A46" s="390"/>
      <c r="B46" s="384"/>
      <c r="C46" s="404" t="s">
        <v>757</v>
      </c>
      <c r="D46" s="386"/>
      <c r="E46" s="405" t="s">
        <v>164</v>
      </c>
      <c r="F46" s="398">
        <v>5</v>
      </c>
      <c r="G46" s="140"/>
      <c r="H46" s="141"/>
      <c r="I46" s="238">
        <f t="shared" si="1"/>
        <v>0</v>
      </c>
      <c r="J46" s="140"/>
      <c r="K46" s="238">
        <f t="shared" si="2"/>
        <v>0</v>
      </c>
      <c r="L46" s="140"/>
      <c r="M46" s="242">
        <f t="shared" si="3"/>
        <v>0</v>
      </c>
      <c r="N46" s="141"/>
      <c r="O46" s="238">
        <f t="shared" si="4"/>
        <v>0</v>
      </c>
      <c r="P46" s="393"/>
      <c r="Q46" s="394">
        <f t="shared" si="5"/>
        <v>0</v>
      </c>
      <c r="R46" s="397"/>
      <c r="S46" s="395">
        <f t="shared" si="6"/>
        <v>0</v>
      </c>
      <c r="T46" s="108">
        <f t="shared" si="7"/>
        <v>0</v>
      </c>
      <c r="U46" s="106">
        <f t="shared" si="8"/>
        <v>0</v>
      </c>
      <c r="V46" s="107">
        <f t="shared" si="9"/>
        <v>0</v>
      </c>
      <c r="X46" s="97"/>
      <c r="Y46" s="118"/>
      <c r="Z46" s="228" t="s">
        <v>758</v>
      </c>
      <c r="AA46" s="97"/>
      <c r="AB46" s="105" t="s">
        <v>164</v>
      </c>
      <c r="AC46" s="103">
        <v>5</v>
      </c>
      <c r="AD46" s="425">
        <v>750</v>
      </c>
      <c r="AE46" s="123">
        <f t="shared" si="0"/>
        <v>3750</v>
      </c>
      <c r="AF46" s="125"/>
      <c r="AG46" s="125"/>
      <c r="AH46" s="125"/>
      <c r="AI46" s="125"/>
      <c r="AJ46" s="125"/>
      <c r="AK46" s="125"/>
      <c r="AL46" s="125"/>
      <c r="AM46" s="125"/>
      <c r="AN46" s="125"/>
      <c r="AO46" s="125"/>
      <c r="AP46" s="125"/>
      <c r="AQ46" s="125"/>
      <c r="AR46" s="125"/>
      <c r="AS46" s="125"/>
      <c r="AT46" s="125"/>
      <c r="AU46" s="125"/>
      <c r="AV46" s="125"/>
      <c r="AW46" s="125"/>
      <c r="AX46" s="125"/>
      <c r="AY46" s="125"/>
      <c r="AZ46" s="125"/>
      <c r="BA46" s="125"/>
    </row>
    <row r="47" spans="1:53" ht="30" customHeight="1" x14ac:dyDescent="0.75">
      <c r="A47" s="422" t="s">
        <v>302</v>
      </c>
      <c r="B47" s="403"/>
      <c r="C47" s="385" t="s">
        <v>759</v>
      </c>
      <c r="D47" s="386"/>
      <c r="E47" s="405"/>
      <c r="F47" s="421"/>
      <c r="G47" s="393"/>
      <c r="H47" s="144"/>
      <c r="I47" s="145">
        <f t="shared" si="1"/>
        <v>0</v>
      </c>
      <c r="J47" s="393"/>
      <c r="K47" s="395">
        <f t="shared" si="2"/>
        <v>0</v>
      </c>
      <c r="L47" s="393"/>
      <c r="M47" s="394">
        <f t="shared" si="3"/>
        <v>0</v>
      </c>
      <c r="N47" s="394"/>
      <c r="O47" s="395">
        <f t="shared" si="4"/>
        <v>0</v>
      </c>
      <c r="P47" s="393"/>
      <c r="Q47" s="394">
        <f t="shared" si="5"/>
        <v>0</v>
      </c>
      <c r="R47" s="394"/>
      <c r="S47" s="395">
        <f t="shared" si="6"/>
        <v>0</v>
      </c>
      <c r="T47" s="129">
        <f t="shared" si="7"/>
        <v>0</v>
      </c>
      <c r="U47" s="144">
        <f t="shared" si="8"/>
        <v>0</v>
      </c>
      <c r="V47" s="145">
        <f t="shared" si="9"/>
        <v>0</v>
      </c>
      <c r="X47" s="229" t="s">
        <v>302</v>
      </c>
      <c r="Y47" s="228"/>
      <c r="Z47" s="118" t="s">
        <v>760</v>
      </c>
      <c r="AA47" s="97"/>
      <c r="AB47" s="105"/>
      <c r="AC47" s="113"/>
      <c r="AD47" s="417"/>
      <c r="AE47" s="123">
        <f t="shared" si="0"/>
        <v>0</v>
      </c>
      <c r="AF47" s="125"/>
      <c r="AG47" s="121"/>
      <c r="AH47" s="122"/>
      <c r="AI47" s="121"/>
      <c r="AJ47" s="122"/>
      <c r="AK47" s="122"/>
      <c r="AL47" s="122"/>
      <c r="AM47" s="120"/>
      <c r="AN47" s="123"/>
      <c r="AO47" s="122"/>
      <c r="AP47" s="122"/>
      <c r="AQ47" s="94"/>
      <c r="AR47" s="94"/>
      <c r="AS47" s="94"/>
      <c r="AT47" s="94"/>
      <c r="AU47" s="94"/>
      <c r="AV47" s="94"/>
      <c r="AW47" s="94"/>
      <c r="AX47" s="94"/>
      <c r="AY47" s="124"/>
      <c r="AZ47" s="126"/>
      <c r="BA47" s="126"/>
    </row>
    <row r="48" spans="1:53" ht="30" customHeight="1" x14ac:dyDescent="0.75">
      <c r="A48" s="390" t="s">
        <v>761</v>
      </c>
      <c r="B48" s="403"/>
      <c r="C48" s="404" t="s">
        <v>762</v>
      </c>
      <c r="D48" s="386"/>
      <c r="E48" s="405" t="s">
        <v>164</v>
      </c>
      <c r="F48" s="421">
        <v>2</v>
      </c>
      <c r="G48" s="140"/>
      <c r="H48" s="141"/>
      <c r="I48" s="238">
        <f t="shared" si="1"/>
        <v>0</v>
      </c>
      <c r="J48" s="140"/>
      <c r="K48" s="238">
        <f t="shared" si="2"/>
        <v>0</v>
      </c>
      <c r="L48" s="140"/>
      <c r="M48" s="242">
        <f t="shared" si="3"/>
        <v>0</v>
      </c>
      <c r="N48" s="141"/>
      <c r="O48" s="238">
        <f t="shared" si="4"/>
        <v>0</v>
      </c>
      <c r="P48" s="393"/>
      <c r="Q48" s="394">
        <f t="shared" si="5"/>
        <v>0</v>
      </c>
      <c r="R48" s="397"/>
      <c r="S48" s="395">
        <f t="shared" si="6"/>
        <v>0</v>
      </c>
      <c r="T48" s="108">
        <f t="shared" si="7"/>
        <v>0</v>
      </c>
      <c r="U48" s="106">
        <f t="shared" si="8"/>
        <v>0</v>
      </c>
      <c r="V48" s="107">
        <f t="shared" si="9"/>
        <v>0</v>
      </c>
      <c r="X48" s="97" t="s">
        <v>761</v>
      </c>
      <c r="Y48" s="228"/>
      <c r="Z48" s="228" t="s">
        <v>763</v>
      </c>
      <c r="AA48" s="97"/>
      <c r="AB48" s="105" t="s">
        <v>164</v>
      </c>
      <c r="AC48" s="111">
        <v>2</v>
      </c>
      <c r="AD48" s="417">
        <v>337.83783783783781</v>
      </c>
      <c r="AE48" s="123">
        <f t="shared" si="0"/>
        <v>675.67567567567562</v>
      </c>
      <c r="AF48" s="125"/>
      <c r="AG48" s="127"/>
      <c r="AH48" s="127"/>
      <c r="AI48" s="127"/>
      <c r="AJ48" s="127"/>
      <c r="AK48" s="127"/>
      <c r="AL48" s="127"/>
      <c r="AM48" s="127"/>
      <c r="AN48" s="125"/>
      <c r="AO48" s="126"/>
      <c r="AP48" s="126"/>
      <c r="AQ48" s="94"/>
      <c r="AR48" s="94"/>
      <c r="AS48" s="94"/>
      <c r="AT48" s="94"/>
      <c r="AU48" s="94"/>
      <c r="AV48" s="94"/>
      <c r="AW48" s="94"/>
      <c r="AX48" s="94"/>
      <c r="AY48" s="124"/>
      <c r="AZ48" s="126"/>
      <c r="BA48" s="126"/>
    </row>
    <row r="49" spans="1:53" ht="30" customHeight="1" x14ac:dyDescent="0.75">
      <c r="A49" s="390" t="s">
        <v>764</v>
      </c>
      <c r="B49" s="403"/>
      <c r="C49" s="404" t="s">
        <v>765</v>
      </c>
      <c r="D49" s="386"/>
      <c r="E49" s="405" t="s">
        <v>164</v>
      </c>
      <c r="F49" s="421">
        <v>4</v>
      </c>
      <c r="G49" s="140"/>
      <c r="H49" s="141"/>
      <c r="I49" s="238">
        <f t="shared" si="1"/>
        <v>0</v>
      </c>
      <c r="J49" s="140"/>
      <c r="K49" s="238">
        <f t="shared" si="2"/>
        <v>0</v>
      </c>
      <c r="L49" s="140"/>
      <c r="M49" s="242">
        <f t="shared" si="3"/>
        <v>0</v>
      </c>
      <c r="N49" s="141"/>
      <c r="O49" s="238">
        <f t="shared" si="4"/>
        <v>0</v>
      </c>
      <c r="P49" s="393"/>
      <c r="Q49" s="394">
        <f t="shared" si="5"/>
        <v>0</v>
      </c>
      <c r="R49" s="397"/>
      <c r="S49" s="395">
        <f t="shared" si="6"/>
        <v>0</v>
      </c>
      <c r="T49" s="108">
        <f t="shared" si="7"/>
        <v>0</v>
      </c>
      <c r="U49" s="106">
        <f t="shared" si="8"/>
        <v>0</v>
      </c>
      <c r="V49" s="107">
        <f t="shared" si="9"/>
        <v>0</v>
      </c>
      <c r="X49" s="97" t="s">
        <v>764</v>
      </c>
      <c r="Y49" s="228"/>
      <c r="Z49" s="228" t="s">
        <v>766</v>
      </c>
      <c r="AA49" s="97"/>
      <c r="AB49" s="105" t="s">
        <v>164</v>
      </c>
      <c r="AC49" s="113">
        <v>4</v>
      </c>
      <c r="AD49" s="417">
        <v>783.78378378378375</v>
      </c>
      <c r="AE49" s="123">
        <f t="shared" si="0"/>
        <v>3135.135135135135</v>
      </c>
      <c r="AF49" s="125"/>
      <c r="AG49" s="127"/>
      <c r="AH49" s="127"/>
      <c r="AI49" s="127"/>
      <c r="AJ49" s="127"/>
      <c r="AK49" s="127"/>
      <c r="AL49" s="127"/>
      <c r="AM49" s="127"/>
      <c r="AN49" s="125"/>
      <c r="AO49" s="126"/>
      <c r="AP49" s="126"/>
      <c r="AQ49" s="94"/>
      <c r="AR49" s="94"/>
      <c r="AS49" s="94"/>
      <c r="AT49" s="94"/>
      <c r="AU49" s="94"/>
      <c r="AV49" s="94"/>
      <c r="AW49" s="94"/>
      <c r="AX49" s="94"/>
      <c r="AY49" s="124"/>
      <c r="AZ49" s="126"/>
      <c r="BA49" s="126"/>
    </row>
    <row r="50" spans="1:53" ht="30" customHeight="1" x14ac:dyDescent="0.75">
      <c r="A50" s="390" t="s">
        <v>767</v>
      </c>
      <c r="B50" s="403"/>
      <c r="C50" s="404" t="s">
        <v>768</v>
      </c>
      <c r="D50" s="386"/>
      <c r="E50" s="405" t="s">
        <v>164</v>
      </c>
      <c r="F50" s="421">
        <v>2</v>
      </c>
      <c r="G50" s="140"/>
      <c r="H50" s="141"/>
      <c r="I50" s="238">
        <f t="shared" si="1"/>
        <v>0</v>
      </c>
      <c r="J50" s="140"/>
      <c r="K50" s="238">
        <f t="shared" si="2"/>
        <v>0</v>
      </c>
      <c r="L50" s="140"/>
      <c r="M50" s="242">
        <f t="shared" si="3"/>
        <v>0</v>
      </c>
      <c r="N50" s="141"/>
      <c r="O50" s="238">
        <f t="shared" si="4"/>
        <v>0</v>
      </c>
      <c r="P50" s="393"/>
      <c r="Q50" s="394">
        <f t="shared" si="5"/>
        <v>0</v>
      </c>
      <c r="R50" s="397"/>
      <c r="S50" s="395">
        <f t="shared" si="6"/>
        <v>0</v>
      </c>
      <c r="T50" s="108">
        <f t="shared" si="7"/>
        <v>0</v>
      </c>
      <c r="U50" s="106">
        <f t="shared" si="8"/>
        <v>0</v>
      </c>
      <c r="V50" s="107">
        <f t="shared" si="9"/>
        <v>0</v>
      </c>
      <c r="X50" s="97" t="s">
        <v>767</v>
      </c>
      <c r="Y50" s="228"/>
      <c r="Z50" s="228" t="s">
        <v>769</v>
      </c>
      <c r="AA50" s="97"/>
      <c r="AB50" s="105" t="s">
        <v>164</v>
      </c>
      <c r="AC50" s="113">
        <v>2</v>
      </c>
      <c r="AD50" s="417">
        <v>1297.2972972972973</v>
      </c>
      <c r="AE50" s="123">
        <f t="shared" si="0"/>
        <v>2594.5945945945946</v>
      </c>
      <c r="AF50" s="125"/>
      <c r="AG50" s="127"/>
      <c r="AH50" s="127"/>
      <c r="AI50" s="127"/>
      <c r="AJ50" s="127"/>
      <c r="AK50" s="127"/>
      <c r="AL50" s="127"/>
      <c r="AM50" s="127"/>
      <c r="AN50" s="125"/>
      <c r="AO50" s="126"/>
      <c r="AP50" s="126"/>
      <c r="AQ50" s="94"/>
      <c r="AR50" s="94"/>
      <c r="AS50" s="94"/>
      <c r="AT50" s="94"/>
      <c r="AU50" s="94"/>
      <c r="AV50" s="94"/>
      <c r="AW50" s="94"/>
      <c r="AX50" s="94"/>
      <c r="AY50" s="124"/>
      <c r="AZ50" s="126"/>
      <c r="BA50" s="126"/>
    </row>
    <row r="51" spans="1:53" s="250" customFormat="1" ht="30" customHeight="1" x14ac:dyDescent="0.75">
      <c r="A51" s="383" t="s">
        <v>305</v>
      </c>
      <c r="B51" s="403"/>
      <c r="C51" s="385" t="s">
        <v>770</v>
      </c>
      <c r="D51" s="386"/>
      <c r="E51" s="405"/>
      <c r="F51" s="421"/>
      <c r="G51" s="426"/>
      <c r="H51" s="427"/>
      <c r="I51" s="428"/>
      <c r="J51" s="426"/>
      <c r="K51" s="428"/>
      <c r="L51" s="426"/>
      <c r="M51" s="429"/>
      <c r="N51" s="427"/>
      <c r="O51" s="428"/>
      <c r="P51" s="426"/>
      <c r="Q51" s="429"/>
      <c r="R51" s="427"/>
      <c r="S51" s="428"/>
      <c r="T51" s="430"/>
      <c r="U51" s="429"/>
      <c r="V51" s="428"/>
      <c r="X51" s="117" t="s">
        <v>305</v>
      </c>
      <c r="Y51" s="228"/>
      <c r="Z51" s="118" t="s">
        <v>771</v>
      </c>
      <c r="AA51" s="97"/>
      <c r="AB51" s="105"/>
      <c r="AC51" s="113"/>
      <c r="AD51" s="431"/>
      <c r="AE51" s="123">
        <f t="shared" si="0"/>
        <v>0</v>
      </c>
      <c r="AF51" s="105"/>
      <c r="AG51" s="10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</row>
    <row r="52" spans="1:53" s="250" customFormat="1" ht="30" customHeight="1" x14ac:dyDescent="0.75">
      <c r="A52" s="390" t="s">
        <v>308</v>
      </c>
      <c r="B52" s="391"/>
      <c r="C52" s="404" t="s">
        <v>772</v>
      </c>
      <c r="D52" s="386"/>
      <c r="E52" s="405" t="s">
        <v>164</v>
      </c>
      <c r="F52" s="421">
        <v>1</v>
      </c>
      <c r="G52" s="140"/>
      <c r="H52" s="141"/>
      <c r="I52" s="238">
        <f t="shared" si="1"/>
        <v>0</v>
      </c>
      <c r="J52" s="140"/>
      <c r="K52" s="238">
        <f t="shared" si="2"/>
        <v>0</v>
      </c>
      <c r="L52" s="140"/>
      <c r="M52" s="242">
        <f t="shared" si="3"/>
        <v>0</v>
      </c>
      <c r="N52" s="141"/>
      <c r="O52" s="238">
        <f t="shared" si="4"/>
        <v>0</v>
      </c>
      <c r="P52" s="393"/>
      <c r="Q52" s="394">
        <f t="shared" si="5"/>
        <v>0</v>
      </c>
      <c r="R52" s="397"/>
      <c r="S52" s="395">
        <f t="shared" si="6"/>
        <v>0</v>
      </c>
      <c r="T52" s="108">
        <f t="shared" si="7"/>
        <v>0</v>
      </c>
      <c r="U52" s="106">
        <f t="shared" si="8"/>
        <v>0</v>
      </c>
      <c r="V52" s="107">
        <f t="shared" si="9"/>
        <v>0</v>
      </c>
      <c r="X52" s="97" t="s">
        <v>308</v>
      </c>
      <c r="Y52" s="97"/>
      <c r="Z52" s="228" t="s">
        <v>773</v>
      </c>
      <c r="AA52" s="97"/>
      <c r="AB52" s="105" t="s">
        <v>164</v>
      </c>
      <c r="AC52" s="113">
        <v>1</v>
      </c>
      <c r="AD52" s="431">
        <v>15</v>
      </c>
      <c r="AE52" s="123">
        <f t="shared" si="0"/>
        <v>15</v>
      </c>
      <c r="AF52" s="105"/>
      <c r="AG52" s="105"/>
      <c r="AH52" s="105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</row>
    <row r="53" spans="1:53" ht="30" customHeight="1" x14ac:dyDescent="0.75">
      <c r="A53" s="390" t="s">
        <v>309</v>
      </c>
      <c r="B53" s="391"/>
      <c r="C53" s="404" t="s">
        <v>774</v>
      </c>
      <c r="D53" s="386"/>
      <c r="E53" s="405" t="s">
        <v>886</v>
      </c>
      <c r="F53" s="421">
        <v>1</v>
      </c>
      <c r="G53" s="140"/>
      <c r="H53" s="141"/>
      <c r="I53" s="238">
        <f t="shared" si="1"/>
        <v>0</v>
      </c>
      <c r="J53" s="140"/>
      <c r="K53" s="238">
        <f t="shared" si="2"/>
        <v>0</v>
      </c>
      <c r="L53" s="140"/>
      <c r="M53" s="242">
        <f t="shared" si="3"/>
        <v>0</v>
      </c>
      <c r="N53" s="141"/>
      <c r="O53" s="238">
        <f t="shared" si="4"/>
        <v>0</v>
      </c>
      <c r="P53" s="393"/>
      <c r="Q53" s="394">
        <f t="shared" si="5"/>
        <v>0</v>
      </c>
      <c r="R53" s="397"/>
      <c r="S53" s="395">
        <f t="shared" si="6"/>
        <v>0</v>
      </c>
      <c r="T53" s="108">
        <f t="shared" si="7"/>
        <v>0</v>
      </c>
      <c r="U53" s="106">
        <f t="shared" si="8"/>
        <v>0</v>
      </c>
      <c r="V53" s="107">
        <f t="shared" si="9"/>
        <v>0</v>
      </c>
      <c r="X53" s="97" t="s">
        <v>309</v>
      </c>
      <c r="Y53" s="97"/>
      <c r="Z53" s="228" t="s">
        <v>775</v>
      </c>
      <c r="AA53" s="97"/>
      <c r="AB53" s="105" t="s">
        <v>886</v>
      </c>
      <c r="AC53" s="113">
        <v>1</v>
      </c>
      <c r="AD53" s="431">
        <v>200</v>
      </c>
      <c r="AE53" s="123">
        <f t="shared" si="0"/>
        <v>200</v>
      </c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105"/>
      <c r="BA53" s="105"/>
    </row>
    <row r="54" spans="1:53" ht="30" customHeight="1" x14ac:dyDescent="0.75">
      <c r="A54" s="390" t="s">
        <v>310</v>
      </c>
      <c r="B54" s="391"/>
      <c r="C54" s="404" t="s">
        <v>776</v>
      </c>
      <c r="D54" s="386"/>
      <c r="E54" s="405" t="s">
        <v>886</v>
      </c>
      <c r="F54" s="421">
        <v>1</v>
      </c>
      <c r="G54" s="140"/>
      <c r="H54" s="141"/>
      <c r="I54" s="238">
        <f t="shared" si="1"/>
        <v>0</v>
      </c>
      <c r="J54" s="140"/>
      <c r="K54" s="238">
        <f t="shared" si="2"/>
        <v>0</v>
      </c>
      <c r="L54" s="140"/>
      <c r="M54" s="242">
        <f t="shared" si="3"/>
        <v>0</v>
      </c>
      <c r="N54" s="141"/>
      <c r="O54" s="238">
        <f t="shared" si="4"/>
        <v>0</v>
      </c>
      <c r="P54" s="393"/>
      <c r="Q54" s="394">
        <f t="shared" si="5"/>
        <v>0</v>
      </c>
      <c r="R54" s="397"/>
      <c r="S54" s="395">
        <f t="shared" si="6"/>
        <v>0</v>
      </c>
      <c r="T54" s="108">
        <f t="shared" si="7"/>
        <v>0</v>
      </c>
      <c r="U54" s="106">
        <f t="shared" si="8"/>
        <v>0</v>
      </c>
      <c r="V54" s="107">
        <f t="shared" si="9"/>
        <v>0</v>
      </c>
      <c r="X54" s="97" t="s">
        <v>310</v>
      </c>
      <c r="Y54" s="97"/>
      <c r="Z54" s="228" t="s">
        <v>777</v>
      </c>
      <c r="AA54" s="97"/>
      <c r="AB54" s="105" t="s">
        <v>886</v>
      </c>
      <c r="AC54" s="113">
        <v>1</v>
      </c>
      <c r="AD54" s="431">
        <v>700</v>
      </c>
      <c r="AE54" s="123">
        <f t="shared" si="0"/>
        <v>700</v>
      </c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</row>
    <row r="55" spans="1:53" s="250" customFormat="1" ht="30" customHeight="1" x14ac:dyDescent="0.75">
      <c r="A55" s="390" t="s">
        <v>311</v>
      </c>
      <c r="B55" s="391"/>
      <c r="C55" s="404" t="s">
        <v>990</v>
      </c>
      <c r="D55" s="386"/>
      <c r="E55" s="405" t="s">
        <v>778</v>
      </c>
      <c r="F55" s="421">
        <v>30</v>
      </c>
      <c r="G55" s="140"/>
      <c r="H55" s="141"/>
      <c r="I55" s="238">
        <f t="shared" si="1"/>
        <v>0</v>
      </c>
      <c r="J55" s="140"/>
      <c r="K55" s="238">
        <f t="shared" si="2"/>
        <v>0</v>
      </c>
      <c r="L55" s="140"/>
      <c r="M55" s="242">
        <f t="shared" si="3"/>
        <v>0</v>
      </c>
      <c r="N55" s="141"/>
      <c r="O55" s="238">
        <f t="shared" si="4"/>
        <v>0</v>
      </c>
      <c r="P55" s="393"/>
      <c r="Q55" s="394">
        <f t="shared" si="5"/>
        <v>0</v>
      </c>
      <c r="R55" s="397"/>
      <c r="S55" s="395">
        <f t="shared" si="6"/>
        <v>0</v>
      </c>
      <c r="T55" s="108">
        <f t="shared" si="7"/>
        <v>0</v>
      </c>
      <c r="U55" s="106">
        <f t="shared" si="8"/>
        <v>0</v>
      </c>
      <c r="V55" s="107">
        <f t="shared" si="9"/>
        <v>0</v>
      </c>
      <c r="X55" s="97" t="s">
        <v>311</v>
      </c>
      <c r="Y55" s="97"/>
      <c r="Z55" s="228" t="s">
        <v>779</v>
      </c>
      <c r="AA55" s="97"/>
      <c r="AB55" s="105" t="s">
        <v>778</v>
      </c>
      <c r="AC55" s="113">
        <v>30</v>
      </c>
      <c r="AD55" s="431">
        <v>1.5</v>
      </c>
      <c r="AE55" s="123">
        <f t="shared" si="0"/>
        <v>45</v>
      </c>
      <c r="AF55" s="105"/>
      <c r="AG55" s="105"/>
      <c r="AH55" s="105"/>
      <c r="AI55" s="105"/>
      <c r="AJ55" s="105"/>
      <c r="AK55" s="105"/>
      <c r="AL55" s="105"/>
      <c r="AM55" s="105"/>
      <c r="AN55" s="105"/>
      <c r="AO55" s="105"/>
      <c r="AP55" s="105"/>
      <c r="AQ55" s="105"/>
      <c r="AR55" s="105"/>
      <c r="AS55" s="105"/>
      <c r="AT55" s="105"/>
      <c r="AU55" s="105"/>
      <c r="AV55" s="105"/>
      <c r="AW55" s="105"/>
      <c r="AX55" s="105"/>
      <c r="AY55" s="105"/>
      <c r="AZ55" s="105"/>
      <c r="BA55" s="105"/>
    </row>
    <row r="56" spans="1:53" ht="30" customHeight="1" x14ac:dyDescent="0.75">
      <c r="A56" s="390" t="s">
        <v>312</v>
      </c>
      <c r="B56" s="391"/>
      <c r="C56" s="404" t="s">
        <v>780</v>
      </c>
      <c r="D56" s="386"/>
      <c r="E56" s="405" t="s">
        <v>164</v>
      </c>
      <c r="F56" s="421">
        <v>7</v>
      </c>
      <c r="G56" s="140"/>
      <c r="H56" s="141"/>
      <c r="I56" s="238">
        <f t="shared" si="1"/>
        <v>0</v>
      </c>
      <c r="J56" s="140"/>
      <c r="K56" s="238">
        <f t="shared" si="2"/>
        <v>0</v>
      </c>
      <c r="L56" s="140"/>
      <c r="M56" s="242">
        <f t="shared" si="3"/>
        <v>0</v>
      </c>
      <c r="N56" s="141"/>
      <c r="O56" s="238">
        <f t="shared" si="4"/>
        <v>0</v>
      </c>
      <c r="P56" s="393"/>
      <c r="Q56" s="394">
        <f t="shared" si="5"/>
        <v>0</v>
      </c>
      <c r="R56" s="397"/>
      <c r="S56" s="395">
        <f t="shared" si="6"/>
        <v>0</v>
      </c>
      <c r="T56" s="108">
        <f t="shared" si="7"/>
        <v>0</v>
      </c>
      <c r="U56" s="106">
        <f t="shared" si="8"/>
        <v>0</v>
      </c>
      <c r="V56" s="107">
        <f t="shared" si="9"/>
        <v>0</v>
      </c>
      <c r="X56" s="97" t="s">
        <v>312</v>
      </c>
      <c r="Y56" s="97"/>
      <c r="Z56" s="228" t="s">
        <v>780</v>
      </c>
      <c r="AA56" s="97"/>
      <c r="AB56" s="105" t="s">
        <v>164</v>
      </c>
      <c r="AC56" s="113">
        <v>7</v>
      </c>
      <c r="AD56" s="431">
        <v>15</v>
      </c>
      <c r="AE56" s="123">
        <f t="shared" si="0"/>
        <v>105</v>
      </c>
      <c r="AF56" s="105"/>
      <c r="AG56" s="105"/>
      <c r="AH56" s="105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</row>
    <row r="57" spans="1:53" ht="30" customHeight="1" x14ac:dyDescent="0.75">
      <c r="A57" s="390" t="s">
        <v>313</v>
      </c>
      <c r="B57" s="391"/>
      <c r="C57" s="404" t="s">
        <v>781</v>
      </c>
      <c r="D57" s="386"/>
      <c r="E57" s="405" t="s">
        <v>164</v>
      </c>
      <c r="F57" s="421">
        <v>3</v>
      </c>
      <c r="G57" s="140"/>
      <c r="H57" s="141"/>
      <c r="I57" s="238">
        <f t="shared" si="1"/>
        <v>0</v>
      </c>
      <c r="J57" s="140"/>
      <c r="K57" s="238">
        <f t="shared" si="2"/>
        <v>0</v>
      </c>
      <c r="L57" s="140"/>
      <c r="M57" s="242">
        <f t="shared" si="3"/>
        <v>0</v>
      </c>
      <c r="N57" s="141"/>
      <c r="O57" s="238">
        <f t="shared" si="4"/>
        <v>0</v>
      </c>
      <c r="P57" s="393"/>
      <c r="Q57" s="394">
        <f t="shared" si="5"/>
        <v>0</v>
      </c>
      <c r="R57" s="397"/>
      <c r="S57" s="395">
        <f t="shared" si="6"/>
        <v>0</v>
      </c>
      <c r="T57" s="108">
        <f t="shared" si="7"/>
        <v>0</v>
      </c>
      <c r="U57" s="106">
        <f t="shared" si="8"/>
        <v>0</v>
      </c>
      <c r="V57" s="107">
        <f t="shared" si="9"/>
        <v>0</v>
      </c>
      <c r="X57" s="97" t="s">
        <v>313</v>
      </c>
      <c r="Y57" s="97"/>
      <c r="Z57" s="228" t="s">
        <v>782</v>
      </c>
      <c r="AA57" s="97"/>
      <c r="AB57" s="105" t="s">
        <v>164</v>
      </c>
      <c r="AC57" s="113">
        <v>3</v>
      </c>
      <c r="AD57" s="431">
        <v>20</v>
      </c>
      <c r="AE57" s="123">
        <f t="shared" si="0"/>
        <v>60</v>
      </c>
      <c r="AF57" s="105"/>
      <c r="AG57" s="105"/>
      <c r="AH57" s="105"/>
      <c r="AI57" s="105"/>
      <c r="AJ57" s="105"/>
      <c r="AK57" s="105"/>
      <c r="AL57" s="105"/>
      <c r="AM57" s="105"/>
      <c r="AN57" s="105"/>
      <c r="AO57" s="105"/>
      <c r="AP57" s="105"/>
      <c r="AQ57" s="105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</row>
    <row r="58" spans="1:53" ht="30" customHeight="1" x14ac:dyDescent="0.75">
      <c r="A58" s="390" t="s">
        <v>314</v>
      </c>
      <c r="B58" s="391"/>
      <c r="C58" s="404" t="s">
        <v>783</v>
      </c>
      <c r="D58" s="386"/>
      <c r="E58" s="405" t="s">
        <v>164</v>
      </c>
      <c r="F58" s="421">
        <v>8</v>
      </c>
      <c r="G58" s="140"/>
      <c r="H58" s="141"/>
      <c r="I58" s="238">
        <f t="shared" si="1"/>
        <v>0</v>
      </c>
      <c r="J58" s="140"/>
      <c r="K58" s="238">
        <f t="shared" si="2"/>
        <v>0</v>
      </c>
      <c r="L58" s="140"/>
      <c r="M58" s="242">
        <f t="shared" si="3"/>
        <v>0</v>
      </c>
      <c r="N58" s="141"/>
      <c r="O58" s="238">
        <f t="shared" si="4"/>
        <v>0</v>
      </c>
      <c r="P58" s="393"/>
      <c r="Q58" s="394">
        <f t="shared" si="5"/>
        <v>0</v>
      </c>
      <c r="R58" s="397"/>
      <c r="S58" s="395">
        <f t="shared" si="6"/>
        <v>0</v>
      </c>
      <c r="T58" s="108">
        <f t="shared" si="7"/>
        <v>0</v>
      </c>
      <c r="U58" s="106">
        <f t="shared" si="8"/>
        <v>0</v>
      </c>
      <c r="V58" s="107">
        <f t="shared" si="9"/>
        <v>0</v>
      </c>
      <c r="X58" s="97" t="s">
        <v>314</v>
      </c>
      <c r="Y58" s="97"/>
      <c r="Z58" s="228" t="s">
        <v>784</v>
      </c>
      <c r="AA58" s="97"/>
      <c r="AB58" s="105" t="s">
        <v>164</v>
      </c>
      <c r="AC58" s="113">
        <v>8</v>
      </c>
      <c r="AD58" s="431">
        <v>15</v>
      </c>
      <c r="AE58" s="123">
        <f t="shared" si="0"/>
        <v>120</v>
      </c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5"/>
      <c r="AW58" s="105"/>
      <c r="AX58" s="105"/>
      <c r="AY58" s="105"/>
      <c r="AZ58" s="105"/>
      <c r="BA58" s="105"/>
    </row>
    <row r="59" spans="1:53" ht="30" customHeight="1" x14ac:dyDescent="0.75">
      <c r="A59" s="390" t="s">
        <v>315</v>
      </c>
      <c r="B59" s="391"/>
      <c r="C59" s="404" t="s">
        <v>991</v>
      </c>
      <c r="D59" s="386"/>
      <c r="E59" s="405" t="s">
        <v>164</v>
      </c>
      <c r="F59" s="421">
        <v>2</v>
      </c>
      <c r="G59" s="140"/>
      <c r="H59" s="141"/>
      <c r="I59" s="238">
        <f t="shared" si="1"/>
        <v>0</v>
      </c>
      <c r="J59" s="140"/>
      <c r="K59" s="238">
        <f t="shared" si="2"/>
        <v>0</v>
      </c>
      <c r="L59" s="140"/>
      <c r="M59" s="242">
        <f t="shared" si="3"/>
        <v>0</v>
      </c>
      <c r="N59" s="141"/>
      <c r="O59" s="238">
        <f t="shared" si="4"/>
        <v>0</v>
      </c>
      <c r="P59" s="393"/>
      <c r="Q59" s="394">
        <f t="shared" si="5"/>
        <v>0</v>
      </c>
      <c r="R59" s="397"/>
      <c r="S59" s="395">
        <f t="shared" si="6"/>
        <v>0</v>
      </c>
      <c r="T59" s="108">
        <f t="shared" si="7"/>
        <v>0</v>
      </c>
      <c r="U59" s="106">
        <f t="shared" si="8"/>
        <v>0</v>
      </c>
      <c r="V59" s="107">
        <f t="shared" si="9"/>
        <v>0</v>
      </c>
      <c r="X59" s="97" t="s">
        <v>315</v>
      </c>
      <c r="Y59" s="97"/>
      <c r="Z59" s="228" t="s">
        <v>785</v>
      </c>
      <c r="AA59" s="97"/>
      <c r="AB59" s="105" t="s">
        <v>164</v>
      </c>
      <c r="AC59" s="113">
        <v>2</v>
      </c>
      <c r="AD59" s="431">
        <v>25</v>
      </c>
      <c r="AE59" s="123">
        <f t="shared" si="0"/>
        <v>50</v>
      </c>
      <c r="AF59" s="105"/>
      <c r="AG59" s="105"/>
      <c r="AH59" s="105"/>
      <c r="AI59" s="105"/>
      <c r="AJ59" s="105"/>
      <c r="AK59" s="105"/>
      <c r="AL59" s="105"/>
      <c r="AM59" s="105"/>
      <c r="AN59" s="105"/>
      <c r="AO59" s="105"/>
      <c r="AP59" s="105"/>
      <c r="AQ59" s="105"/>
      <c r="AR59" s="105"/>
      <c r="AS59" s="105"/>
      <c r="AT59" s="105"/>
      <c r="AU59" s="105"/>
      <c r="AV59" s="105"/>
      <c r="AW59" s="105"/>
      <c r="AX59" s="105"/>
      <c r="AY59" s="105"/>
      <c r="AZ59" s="105"/>
      <c r="BA59" s="105"/>
    </row>
    <row r="60" spans="1:53" ht="30" customHeight="1" x14ac:dyDescent="0.75">
      <c r="A60" s="390" t="s">
        <v>786</v>
      </c>
      <c r="B60" s="391"/>
      <c r="C60" s="404" t="s">
        <v>787</v>
      </c>
      <c r="D60" s="386"/>
      <c r="E60" s="405" t="s">
        <v>164</v>
      </c>
      <c r="F60" s="421">
        <v>2</v>
      </c>
      <c r="G60" s="140"/>
      <c r="H60" s="141"/>
      <c r="I60" s="238">
        <f t="shared" si="1"/>
        <v>0</v>
      </c>
      <c r="J60" s="140"/>
      <c r="K60" s="238">
        <f t="shared" si="2"/>
        <v>0</v>
      </c>
      <c r="L60" s="140"/>
      <c r="M60" s="242">
        <f t="shared" si="3"/>
        <v>0</v>
      </c>
      <c r="N60" s="141"/>
      <c r="O60" s="238">
        <f t="shared" si="4"/>
        <v>0</v>
      </c>
      <c r="P60" s="393"/>
      <c r="Q60" s="394">
        <f t="shared" si="5"/>
        <v>0</v>
      </c>
      <c r="R60" s="397"/>
      <c r="S60" s="395">
        <f t="shared" si="6"/>
        <v>0</v>
      </c>
      <c r="T60" s="108">
        <f t="shared" si="7"/>
        <v>0</v>
      </c>
      <c r="U60" s="106">
        <f t="shared" si="8"/>
        <v>0</v>
      </c>
      <c r="V60" s="107">
        <f t="shared" si="9"/>
        <v>0</v>
      </c>
      <c r="X60" s="97" t="s">
        <v>786</v>
      </c>
      <c r="Y60" s="97"/>
      <c r="Z60" s="228" t="s">
        <v>788</v>
      </c>
      <c r="AA60" s="97"/>
      <c r="AB60" s="105" t="s">
        <v>164</v>
      </c>
      <c r="AC60" s="113">
        <v>2</v>
      </c>
      <c r="AD60" s="431">
        <v>20</v>
      </c>
      <c r="AE60" s="123">
        <f t="shared" si="0"/>
        <v>40</v>
      </c>
      <c r="AF60" s="105"/>
      <c r="AG60" s="105"/>
      <c r="AH60" s="105"/>
      <c r="AI60" s="105"/>
      <c r="AJ60" s="105"/>
      <c r="AK60" s="105"/>
      <c r="AL60" s="105"/>
      <c r="AM60" s="105"/>
      <c r="AN60" s="105"/>
      <c r="AO60" s="105"/>
      <c r="AP60" s="105"/>
      <c r="AQ60" s="105"/>
      <c r="AR60" s="105"/>
      <c r="AS60" s="105"/>
      <c r="AT60" s="105"/>
      <c r="AU60" s="105"/>
      <c r="AV60" s="105"/>
      <c r="AW60" s="105"/>
      <c r="AX60" s="105"/>
      <c r="AY60" s="105"/>
      <c r="AZ60" s="105"/>
      <c r="BA60" s="105"/>
    </row>
    <row r="61" spans="1:53" ht="30" customHeight="1" x14ac:dyDescent="0.75">
      <c r="A61" s="390" t="s">
        <v>789</v>
      </c>
      <c r="B61" s="391"/>
      <c r="C61" s="404" t="s">
        <v>790</v>
      </c>
      <c r="D61" s="386"/>
      <c r="E61" s="405" t="s">
        <v>164</v>
      </c>
      <c r="F61" s="421">
        <v>8</v>
      </c>
      <c r="G61" s="140"/>
      <c r="H61" s="141"/>
      <c r="I61" s="238">
        <f t="shared" si="1"/>
        <v>0</v>
      </c>
      <c r="J61" s="140"/>
      <c r="K61" s="238">
        <f t="shared" si="2"/>
        <v>0</v>
      </c>
      <c r="L61" s="140"/>
      <c r="M61" s="242">
        <f t="shared" si="3"/>
        <v>0</v>
      </c>
      <c r="N61" s="141"/>
      <c r="O61" s="238">
        <f t="shared" si="4"/>
        <v>0</v>
      </c>
      <c r="P61" s="393"/>
      <c r="Q61" s="394">
        <f t="shared" si="5"/>
        <v>0</v>
      </c>
      <c r="R61" s="397"/>
      <c r="S61" s="395">
        <f t="shared" si="6"/>
        <v>0</v>
      </c>
      <c r="T61" s="108">
        <f t="shared" si="7"/>
        <v>0</v>
      </c>
      <c r="U61" s="106">
        <f t="shared" si="8"/>
        <v>0</v>
      </c>
      <c r="V61" s="107">
        <f t="shared" si="9"/>
        <v>0</v>
      </c>
      <c r="X61" s="97" t="s">
        <v>789</v>
      </c>
      <c r="Y61" s="97"/>
      <c r="Z61" s="228" t="s">
        <v>791</v>
      </c>
      <c r="AA61" s="97"/>
      <c r="AB61" s="105" t="s">
        <v>164</v>
      </c>
      <c r="AC61" s="113">
        <v>8</v>
      </c>
      <c r="AD61" s="431">
        <v>12</v>
      </c>
      <c r="AE61" s="123">
        <f t="shared" si="0"/>
        <v>96</v>
      </c>
      <c r="AF61" s="105"/>
      <c r="AG61" s="105"/>
      <c r="AH61" s="105"/>
      <c r="AI61" s="105"/>
      <c r="AJ61" s="105"/>
      <c r="AK61" s="105"/>
      <c r="AL61" s="105"/>
      <c r="AM61" s="105"/>
      <c r="AN61" s="105"/>
      <c r="AO61" s="105"/>
      <c r="AP61" s="105"/>
      <c r="AQ61" s="105"/>
      <c r="AR61" s="105"/>
      <c r="AS61" s="105"/>
      <c r="AT61" s="105"/>
      <c r="AU61" s="105"/>
      <c r="AV61" s="105"/>
      <c r="AW61" s="105"/>
      <c r="AX61" s="105"/>
      <c r="AY61" s="105"/>
      <c r="AZ61" s="105"/>
      <c r="BA61" s="105"/>
    </row>
    <row r="62" spans="1:53" ht="30" customHeight="1" x14ac:dyDescent="0.75">
      <c r="A62" s="390" t="s">
        <v>792</v>
      </c>
      <c r="B62" s="391"/>
      <c r="C62" s="404" t="s">
        <v>793</v>
      </c>
      <c r="D62" s="386"/>
      <c r="E62" s="405" t="s">
        <v>164</v>
      </c>
      <c r="F62" s="421">
        <v>2</v>
      </c>
      <c r="G62" s="140"/>
      <c r="H62" s="141"/>
      <c r="I62" s="238">
        <f t="shared" si="1"/>
        <v>0</v>
      </c>
      <c r="J62" s="140"/>
      <c r="K62" s="238">
        <f t="shared" si="2"/>
        <v>0</v>
      </c>
      <c r="L62" s="140"/>
      <c r="M62" s="242">
        <f t="shared" si="3"/>
        <v>0</v>
      </c>
      <c r="N62" s="141"/>
      <c r="O62" s="238">
        <f t="shared" si="4"/>
        <v>0</v>
      </c>
      <c r="P62" s="393"/>
      <c r="Q62" s="394">
        <f t="shared" si="5"/>
        <v>0</v>
      </c>
      <c r="R62" s="397"/>
      <c r="S62" s="395">
        <f t="shared" si="6"/>
        <v>0</v>
      </c>
      <c r="T62" s="108">
        <f t="shared" si="7"/>
        <v>0</v>
      </c>
      <c r="U62" s="106">
        <f t="shared" si="8"/>
        <v>0</v>
      </c>
      <c r="V62" s="107">
        <f t="shared" si="9"/>
        <v>0</v>
      </c>
      <c r="X62" s="97" t="s">
        <v>792</v>
      </c>
      <c r="Y62" s="97"/>
      <c r="Z62" s="228" t="s">
        <v>794</v>
      </c>
      <c r="AA62" s="97"/>
      <c r="AB62" s="105" t="s">
        <v>164</v>
      </c>
      <c r="AC62" s="113">
        <v>2</v>
      </c>
      <c r="AD62" s="431">
        <v>150</v>
      </c>
      <c r="AE62" s="123">
        <f t="shared" si="0"/>
        <v>300</v>
      </c>
      <c r="AF62" s="105"/>
      <c r="AG62" s="105"/>
      <c r="AH62" s="105"/>
      <c r="AI62" s="105"/>
      <c r="AJ62" s="105"/>
      <c r="AK62" s="105"/>
      <c r="AL62" s="105"/>
      <c r="AM62" s="105"/>
      <c r="AN62" s="105"/>
      <c r="AO62" s="105"/>
      <c r="AP62" s="105"/>
      <c r="AQ62" s="105"/>
      <c r="AR62" s="105"/>
      <c r="AS62" s="105"/>
      <c r="AT62" s="105"/>
      <c r="AU62" s="105"/>
      <c r="AV62" s="105"/>
      <c r="AW62" s="105"/>
      <c r="AX62" s="105"/>
      <c r="AY62" s="105"/>
      <c r="AZ62" s="105"/>
      <c r="BA62" s="105"/>
    </row>
    <row r="63" spans="1:53" ht="30" customHeight="1" x14ac:dyDescent="0.75">
      <c r="A63" s="390" t="s">
        <v>316</v>
      </c>
      <c r="B63" s="391"/>
      <c r="C63" s="404" t="s">
        <v>795</v>
      </c>
      <c r="D63" s="386"/>
      <c r="E63" s="405" t="s">
        <v>164</v>
      </c>
      <c r="F63" s="421">
        <v>1</v>
      </c>
      <c r="G63" s="140"/>
      <c r="H63" s="141"/>
      <c r="I63" s="238">
        <f t="shared" si="1"/>
        <v>0</v>
      </c>
      <c r="J63" s="140"/>
      <c r="K63" s="238">
        <f t="shared" si="2"/>
        <v>0</v>
      </c>
      <c r="L63" s="140"/>
      <c r="M63" s="242">
        <f t="shared" si="3"/>
        <v>0</v>
      </c>
      <c r="N63" s="141"/>
      <c r="O63" s="238">
        <f t="shared" si="4"/>
        <v>0</v>
      </c>
      <c r="P63" s="393"/>
      <c r="Q63" s="394">
        <f t="shared" si="5"/>
        <v>0</v>
      </c>
      <c r="R63" s="397"/>
      <c r="S63" s="395">
        <f t="shared" si="6"/>
        <v>0</v>
      </c>
      <c r="T63" s="108">
        <f t="shared" si="7"/>
        <v>0</v>
      </c>
      <c r="U63" s="106">
        <f t="shared" si="8"/>
        <v>0</v>
      </c>
      <c r="V63" s="107">
        <f t="shared" si="9"/>
        <v>0</v>
      </c>
      <c r="X63" s="97" t="s">
        <v>316</v>
      </c>
      <c r="Y63" s="97"/>
      <c r="Z63" s="228" t="s">
        <v>796</v>
      </c>
      <c r="AA63" s="97"/>
      <c r="AB63" s="105" t="s">
        <v>164</v>
      </c>
      <c r="AC63" s="113">
        <v>1</v>
      </c>
      <c r="AD63" s="431">
        <v>200</v>
      </c>
      <c r="AE63" s="123">
        <f t="shared" si="0"/>
        <v>200</v>
      </c>
      <c r="AF63" s="105"/>
      <c r="AG63" s="105"/>
      <c r="AH63" s="105"/>
      <c r="AI63" s="105"/>
      <c r="AJ63" s="105"/>
      <c r="AK63" s="105"/>
      <c r="AL63" s="105"/>
      <c r="AM63" s="105"/>
      <c r="AN63" s="105"/>
      <c r="AO63" s="105"/>
      <c r="AP63" s="105"/>
      <c r="AQ63" s="105"/>
      <c r="AR63" s="105"/>
      <c r="AS63" s="105"/>
      <c r="AT63" s="105"/>
      <c r="AU63" s="105"/>
      <c r="AV63" s="105"/>
      <c r="AW63" s="105"/>
      <c r="AX63" s="105"/>
      <c r="AY63" s="105"/>
      <c r="AZ63" s="105"/>
      <c r="BA63" s="105"/>
    </row>
    <row r="64" spans="1:53" ht="30" customHeight="1" x14ac:dyDescent="0.75">
      <c r="A64" s="390" t="s">
        <v>318</v>
      </c>
      <c r="B64" s="391"/>
      <c r="C64" s="404" t="s">
        <v>797</v>
      </c>
      <c r="D64" s="386"/>
      <c r="E64" s="405" t="s">
        <v>164</v>
      </c>
      <c r="F64" s="421">
        <v>1</v>
      </c>
      <c r="G64" s="140"/>
      <c r="H64" s="141"/>
      <c r="I64" s="238">
        <f t="shared" si="1"/>
        <v>0</v>
      </c>
      <c r="J64" s="140"/>
      <c r="K64" s="238">
        <f t="shared" si="2"/>
        <v>0</v>
      </c>
      <c r="L64" s="140"/>
      <c r="M64" s="242">
        <f t="shared" si="3"/>
        <v>0</v>
      </c>
      <c r="N64" s="141"/>
      <c r="O64" s="238">
        <f t="shared" si="4"/>
        <v>0</v>
      </c>
      <c r="P64" s="393"/>
      <c r="Q64" s="394">
        <f t="shared" si="5"/>
        <v>0</v>
      </c>
      <c r="R64" s="397"/>
      <c r="S64" s="395">
        <f t="shared" si="6"/>
        <v>0</v>
      </c>
      <c r="T64" s="108">
        <f t="shared" si="7"/>
        <v>0</v>
      </c>
      <c r="U64" s="106">
        <f t="shared" si="8"/>
        <v>0</v>
      </c>
      <c r="V64" s="107">
        <f t="shared" si="9"/>
        <v>0</v>
      </c>
      <c r="X64" s="97" t="s">
        <v>318</v>
      </c>
      <c r="Y64" s="97"/>
      <c r="Z64" s="228" t="s">
        <v>798</v>
      </c>
      <c r="AA64" s="97"/>
      <c r="AB64" s="105" t="s">
        <v>164</v>
      </c>
      <c r="AC64" s="113">
        <v>1</v>
      </c>
      <c r="AD64" s="431">
        <v>400</v>
      </c>
      <c r="AE64" s="123">
        <f t="shared" si="0"/>
        <v>400</v>
      </c>
      <c r="AF64" s="105"/>
      <c r="AG64" s="105"/>
      <c r="AH64" s="105"/>
      <c r="AI64" s="105"/>
      <c r="AJ64" s="105"/>
      <c r="AK64" s="105"/>
      <c r="AL64" s="105"/>
      <c r="AM64" s="105"/>
      <c r="AN64" s="105"/>
      <c r="AO64" s="105"/>
      <c r="AP64" s="105"/>
      <c r="AQ64" s="105"/>
      <c r="AR64" s="105"/>
      <c r="AS64" s="105"/>
      <c r="AT64" s="105"/>
      <c r="AU64" s="105"/>
      <c r="AV64" s="105"/>
      <c r="AW64" s="105"/>
      <c r="AX64" s="105"/>
      <c r="AY64" s="105"/>
      <c r="AZ64" s="105"/>
      <c r="BA64" s="105"/>
    </row>
    <row r="65" spans="1:53" ht="30" customHeight="1" x14ac:dyDescent="0.75">
      <c r="A65" s="383" t="s">
        <v>319</v>
      </c>
      <c r="B65" s="416"/>
      <c r="C65" s="385" t="s">
        <v>799</v>
      </c>
      <c r="D65" s="386"/>
      <c r="E65" s="405"/>
      <c r="F65" s="421"/>
      <c r="G65" s="129"/>
      <c r="H65" s="130"/>
      <c r="I65" s="131"/>
      <c r="J65" s="129"/>
      <c r="K65" s="131"/>
      <c r="L65" s="129"/>
      <c r="M65" s="130"/>
      <c r="N65" s="130"/>
      <c r="O65" s="131"/>
      <c r="P65" s="129"/>
      <c r="Q65" s="130"/>
      <c r="R65" s="130"/>
      <c r="S65" s="131"/>
      <c r="T65" s="129"/>
      <c r="U65" s="130"/>
      <c r="V65" s="131"/>
      <c r="X65" s="117" t="s">
        <v>319</v>
      </c>
      <c r="Y65" s="110"/>
      <c r="Z65" s="118" t="s">
        <v>800</v>
      </c>
      <c r="AA65" s="97"/>
      <c r="AB65" s="105"/>
      <c r="AC65" s="113"/>
      <c r="AD65" s="417"/>
      <c r="AE65" s="123">
        <f t="shared" si="0"/>
        <v>0</v>
      </c>
      <c r="AF65" s="124"/>
      <c r="AG65" s="124"/>
      <c r="AH65" s="124"/>
      <c r="AI65" s="124"/>
      <c r="AJ65" s="124"/>
      <c r="AK65" s="124"/>
      <c r="AL65" s="124"/>
      <c r="AM65" s="124"/>
      <c r="AN65" s="124"/>
      <c r="AO65" s="124"/>
      <c r="AP65" s="124"/>
      <c r="AQ65" s="124"/>
      <c r="AR65" s="124"/>
      <c r="AS65" s="124"/>
      <c r="AT65" s="124"/>
      <c r="AU65" s="124"/>
      <c r="AV65" s="124"/>
      <c r="AW65" s="124"/>
      <c r="AX65" s="124"/>
      <c r="AY65" s="124"/>
      <c r="AZ65" s="124"/>
      <c r="BA65" s="124"/>
    </row>
    <row r="66" spans="1:53" ht="30" customHeight="1" x14ac:dyDescent="0.75">
      <c r="A66" s="390" t="s">
        <v>322</v>
      </c>
      <c r="B66" s="416"/>
      <c r="C66" s="404" t="s">
        <v>801</v>
      </c>
      <c r="D66" s="386"/>
      <c r="E66" s="405" t="s">
        <v>886</v>
      </c>
      <c r="F66" s="421">
        <v>1</v>
      </c>
      <c r="G66" s="140"/>
      <c r="H66" s="141"/>
      <c r="I66" s="238">
        <f t="shared" si="1"/>
        <v>0</v>
      </c>
      <c r="J66" s="140"/>
      <c r="K66" s="238">
        <f t="shared" si="2"/>
        <v>0</v>
      </c>
      <c r="L66" s="140"/>
      <c r="M66" s="242">
        <f t="shared" si="3"/>
        <v>0</v>
      </c>
      <c r="N66" s="141"/>
      <c r="O66" s="238">
        <f t="shared" si="4"/>
        <v>0</v>
      </c>
      <c r="P66" s="393"/>
      <c r="Q66" s="394">
        <f t="shared" si="5"/>
        <v>0</v>
      </c>
      <c r="R66" s="397"/>
      <c r="S66" s="395">
        <f t="shared" si="6"/>
        <v>0</v>
      </c>
      <c r="T66" s="108">
        <f t="shared" si="7"/>
        <v>0</v>
      </c>
      <c r="U66" s="106">
        <f t="shared" si="8"/>
        <v>0</v>
      </c>
      <c r="V66" s="107">
        <f t="shared" si="9"/>
        <v>0</v>
      </c>
      <c r="X66" s="97" t="s">
        <v>322</v>
      </c>
      <c r="Y66" s="110"/>
      <c r="Z66" s="228" t="s">
        <v>802</v>
      </c>
      <c r="AA66" s="97"/>
      <c r="AB66" s="105" t="s">
        <v>886</v>
      </c>
      <c r="AC66" s="113">
        <v>1</v>
      </c>
      <c r="AD66" s="417">
        <v>1000</v>
      </c>
      <c r="AE66" s="123">
        <f t="shared" si="0"/>
        <v>1000</v>
      </c>
      <c r="AF66" s="124"/>
      <c r="AG66" s="124"/>
      <c r="AH66" s="124"/>
      <c r="AI66" s="124"/>
      <c r="AJ66" s="124"/>
      <c r="AK66" s="124"/>
      <c r="AL66" s="124"/>
      <c r="AM66" s="124"/>
      <c r="AN66" s="124"/>
      <c r="AO66" s="124"/>
      <c r="AP66" s="124"/>
      <c r="AQ66" s="124"/>
      <c r="AR66" s="124"/>
      <c r="AS66" s="124"/>
      <c r="AT66" s="124"/>
      <c r="AU66" s="124"/>
      <c r="AV66" s="124"/>
      <c r="AW66" s="124"/>
      <c r="AX66" s="124"/>
      <c r="AY66" s="124"/>
      <c r="AZ66" s="124"/>
      <c r="BA66" s="124"/>
    </row>
    <row r="67" spans="1:53" s="250" customFormat="1" ht="30" customHeight="1" x14ac:dyDescent="0.75">
      <c r="A67" s="390" t="s">
        <v>326</v>
      </c>
      <c r="B67" s="416"/>
      <c r="C67" s="411" t="s">
        <v>803</v>
      </c>
      <c r="D67" s="386"/>
      <c r="E67" s="405" t="s">
        <v>164</v>
      </c>
      <c r="F67" s="421">
        <v>1</v>
      </c>
      <c r="G67" s="140"/>
      <c r="H67" s="141"/>
      <c r="I67" s="238">
        <f t="shared" si="1"/>
        <v>0</v>
      </c>
      <c r="J67" s="140"/>
      <c r="K67" s="238">
        <f t="shared" si="2"/>
        <v>0</v>
      </c>
      <c r="L67" s="140"/>
      <c r="M67" s="242">
        <f t="shared" si="3"/>
        <v>0</v>
      </c>
      <c r="N67" s="141"/>
      <c r="O67" s="238">
        <f t="shared" si="4"/>
        <v>0</v>
      </c>
      <c r="P67" s="393"/>
      <c r="Q67" s="394">
        <f t="shared" si="5"/>
        <v>0</v>
      </c>
      <c r="R67" s="397"/>
      <c r="S67" s="395">
        <f t="shared" si="6"/>
        <v>0</v>
      </c>
      <c r="T67" s="108">
        <f t="shared" si="7"/>
        <v>0</v>
      </c>
      <c r="U67" s="106">
        <f t="shared" si="8"/>
        <v>0</v>
      </c>
      <c r="V67" s="107">
        <f t="shared" si="9"/>
        <v>0</v>
      </c>
      <c r="X67" s="97" t="s">
        <v>326</v>
      </c>
      <c r="Y67" s="110"/>
      <c r="Z67" s="412" t="s">
        <v>804</v>
      </c>
      <c r="AA67" s="97"/>
      <c r="AB67" s="105" t="s">
        <v>164</v>
      </c>
      <c r="AC67" s="113">
        <v>1</v>
      </c>
      <c r="AD67" s="417">
        <v>2500</v>
      </c>
      <c r="AE67" s="123">
        <f t="shared" ref="AE67:AE101" si="10">AD67*F67</f>
        <v>2500</v>
      </c>
      <c r="AF67" s="124"/>
      <c r="AG67" s="124"/>
      <c r="AH67" s="124"/>
      <c r="AI67" s="124"/>
      <c r="AJ67" s="124"/>
      <c r="AK67" s="124"/>
      <c r="AL67" s="124"/>
      <c r="AM67" s="124"/>
      <c r="AN67" s="124"/>
      <c r="AO67" s="124"/>
      <c r="AP67" s="124"/>
      <c r="AQ67" s="124"/>
      <c r="AR67" s="124"/>
      <c r="AS67" s="124"/>
      <c r="AT67" s="124"/>
      <c r="AU67" s="124"/>
      <c r="AV67" s="124"/>
      <c r="AW67" s="124"/>
      <c r="AX67" s="124"/>
      <c r="AY67" s="124"/>
      <c r="AZ67" s="124"/>
      <c r="BA67" s="124"/>
    </row>
    <row r="68" spans="1:53" ht="30" customHeight="1" x14ac:dyDescent="0.75">
      <c r="A68" s="390" t="s">
        <v>329</v>
      </c>
      <c r="B68" s="416"/>
      <c r="C68" s="404" t="s">
        <v>805</v>
      </c>
      <c r="D68" s="386"/>
      <c r="E68" s="405" t="s">
        <v>886</v>
      </c>
      <c r="F68" s="421">
        <v>1</v>
      </c>
      <c r="G68" s="140"/>
      <c r="H68" s="141"/>
      <c r="I68" s="238">
        <f t="shared" ref="I68:I101" si="11">F68*H68</f>
        <v>0</v>
      </c>
      <c r="J68" s="140"/>
      <c r="K68" s="238">
        <f t="shared" ref="K68:K101" si="12">F68*J68</f>
        <v>0</v>
      </c>
      <c r="L68" s="140"/>
      <c r="M68" s="242">
        <f t="shared" ref="M68:M101" si="13">F68*L68</f>
        <v>0</v>
      </c>
      <c r="N68" s="141"/>
      <c r="O68" s="238">
        <f t="shared" ref="O68:O101" si="14">F68*N68</f>
        <v>0</v>
      </c>
      <c r="P68" s="393"/>
      <c r="Q68" s="394">
        <f t="shared" ref="Q68:Q101" si="15">F68*P68</f>
        <v>0</v>
      </c>
      <c r="R68" s="397"/>
      <c r="S68" s="395">
        <f t="shared" ref="S68:S101" si="16">F68*R68</f>
        <v>0</v>
      </c>
      <c r="T68" s="108">
        <f t="shared" ref="T68:T101" si="17">I68+M68+Q68</f>
        <v>0</v>
      </c>
      <c r="U68" s="106">
        <f t="shared" ref="U68:U101" si="18">+K68+O68+S68</f>
        <v>0</v>
      </c>
      <c r="V68" s="107">
        <f t="shared" ref="V68:V101" si="19">+T68*652.69+U68</f>
        <v>0</v>
      </c>
      <c r="X68" s="97" t="s">
        <v>329</v>
      </c>
      <c r="Y68" s="110"/>
      <c r="Z68" s="228" t="s">
        <v>806</v>
      </c>
      <c r="AA68" s="97"/>
      <c r="AB68" s="105" t="s">
        <v>886</v>
      </c>
      <c r="AC68" s="113">
        <v>1</v>
      </c>
      <c r="AD68" s="417">
        <v>500</v>
      </c>
      <c r="AE68" s="123">
        <f t="shared" si="10"/>
        <v>500</v>
      </c>
      <c r="AF68" s="124"/>
      <c r="AG68" s="124"/>
      <c r="AH68" s="124"/>
      <c r="AI68" s="124"/>
      <c r="AJ68" s="124"/>
      <c r="AK68" s="124"/>
      <c r="AL68" s="124"/>
      <c r="AM68" s="124"/>
      <c r="AN68" s="124"/>
      <c r="AO68" s="124"/>
      <c r="AP68" s="124"/>
      <c r="AQ68" s="124"/>
      <c r="AR68" s="124"/>
      <c r="AS68" s="124"/>
      <c r="AT68" s="124"/>
      <c r="AU68" s="124"/>
      <c r="AV68" s="124"/>
      <c r="AW68" s="124"/>
      <c r="AX68" s="124"/>
      <c r="AY68" s="124"/>
      <c r="AZ68" s="124"/>
      <c r="BA68" s="124"/>
    </row>
    <row r="69" spans="1:53" ht="30" customHeight="1" x14ac:dyDescent="0.75">
      <c r="A69" s="390" t="s">
        <v>330</v>
      </c>
      <c r="B69" s="416"/>
      <c r="C69" s="411" t="s">
        <v>807</v>
      </c>
      <c r="D69" s="386"/>
      <c r="E69" s="405" t="s">
        <v>886</v>
      </c>
      <c r="F69" s="421">
        <v>2</v>
      </c>
      <c r="G69" s="140"/>
      <c r="H69" s="141"/>
      <c r="I69" s="238">
        <f t="shared" si="11"/>
        <v>0</v>
      </c>
      <c r="J69" s="140"/>
      <c r="K69" s="238">
        <f t="shared" si="12"/>
        <v>0</v>
      </c>
      <c r="L69" s="140"/>
      <c r="M69" s="242">
        <f t="shared" si="13"/>
        <v>0</v>
      </c>
      <c r="N69" s="141"/>
      <c r="O69" s="238">
        <f t="shared" si="14"/>
        <v>0</v>
      </c>
      <c r="P69" s="393"/>
      <c r="Q69" s="394">
        <f t="shared" si="15"/>
        <v>0</v>
      </c>
      <c r="R69" s="397"/>
      <c r="S69" s="395">
        <f t="shared" si="16"/>
        <v>0</v>
      </c>
      <c r="T69" s="108">
        <f t="shared" si="17"/>
        <v>0</v>
      </c>
      <c r="U69" s="106">
        <f t="shared" si="18"/>
        <v>0</v>
      </c>
      <c r="V69" s="107">
        <f t="shared" si="19"/>
        <v>0</v>
      </c>
      <c r="X69" s="97" t="s">
        <v>330</v>
      </c>
      <c r="Y69" s="110"/>
      <c r="Z69" s="412" t="s">
        <v>808</v>
      </c>
      <c r="AA69" s="97"/>
      <c r="AB69" s="105" t="s">
        <v>886</v>
      </c>
      <c r="AC69" s="113">
        <v>2</v>
      </c>
      <c r="AD69" s="417">
        <v>120</v>
      </c>
      <c r="AE69" s="123">
        <f t="shared" si="10"/>
        <v>240</v>
      </c>
      <c r="AF69" s="124"/>
      <c r="AG69" s="124"/>
      <c r="AH69" s="124"/>
      <c r="AI69" s="124"/>
      <c r="AJ69" s="124"/>
      <c r="AK69" s="124"/>
      <c r="AL69" s="124"/>
      <c r="AM69" s="124"/>
      <c r="AN69" s="124"/>
      <c r="AO69" s="124"/>
      <c r="AP69" s="124"/>
      <c r="AQ69" s="124"/>
      <c r="AR69" s="124"/>
      <c r="AS69" s="124"/>
      <c r="AT69" s="124"/>
      <c r="AU69" s="124"/>
      <c r="AV69" s="124"/>
      <c r="AW69" s="124"/>
      <c r="AX69" s="124"/>
      <c r="AY69" s="124"/>
      <c r="AZ69" s="124"/>
      <c r="BA69" s="124"/>
    </row>
    <row r="70" spans="1:53" ht="30" customHeight="1" x14ac:dyDescent="0.75">
      <c r="A70" s="390" t="s">
        <v>333</v>
      </c>
      <c r="B70" s="416"/>
      <c r="C70" s="404" t="s">
        <v>809</v>
      </c>
      <c r="D70" s="386"/>
      <c r="E70" s="405" t="s">
        <v>164</v>
      </c>
      <c r="F70" s="421">
        <v>2</v>
      </c>
      <c r="G70" s="140"/>
      <c r="H70" s="141"/>
      <c r="I70" s="238">
        <f t="shared" si="11"/>
        <v>0</v>
      </c>
      <c r="J70" s="140"/>
      <c r="K70" s="238">
        <f t="shared" si="12"/>
        <v>0</v>
      </c>
      <c r="L70" s="140"/>
      <c r="M70" s="242">
        <f t="shared" si="13"/>
        <v>0</v>
      </c>
      <c r="N70" s="141"/>
      <c r="O70" s="238">
        <f t="shared" si="14"/>
        <v>0</v>
      </c>
      <c r="P70" s="393"/>
      <c r="Q70" s="394">
        <f t="shared" si="15"/>
        <v>0</v>
      </c>
      <c r="R70" s="397"/>
      <c r="S70" s="395">
        <f t="shared" si="16"/>
        <v>0</v>
      </c>
      <c r="T70" s="108">
        <f t="shared" si="17"/>
        <v>0</v>
      </c>
      <c r="U70" s="106">
        <f t="shared" si="18"/>
        <v>0</v>
      </c>
      <c r="V70" s="107">
        <f t="shared" si="19"/>
        <v>0</v>
      </c>
      <c r="X70" s="97" t="s">
        <v>333</v>
      </c>
      <c r="Y70" s="110"/>
      <c r="Z70" s="228" t="s">
        <v>810</v>
      </c>
      <c r="AA70" s="97"/>
      <c r="AB70" s="105" t="s">
        <v>164</v>
      </c>
      <c r="AC70" s="113">
        <v>2</v>
      </c>
      <c r="AD70" s="417">
        <v>75</v>
      </c>
      <c r="AE70" s="123">
        <f t="shared" si="10"/>
        <v>150</v>
      </c>
      <c r="AF70" s="124"/>
      <c r="AG70" s="124"/>
      <c r="AH70" s="124"/>
      <c r="AI70" s="124"/>
      <c r="AJ70" s="124"/>
      <c r="AK70" s="124"/>
      <c r="AL70" s="124"/>
      <c r="AM70" s="124"/>
      <c r="AN70" s="124"/>
      <c r="AO70" s="124"/>
      <c r="AP70" s="124"/>
      <c r="AQ70" s="124"/>
      <c r="AR70" s="124"/>
      <c r="AS70" s="124"/>
      <c r="AT70" s="124"/>
      <c r="AU70" s="124"/>
      <c r="AV70" s="124"/>
      <c r="AW70" s="124"/>
      <c r="AX70" s="124"/>
      <c r="AY70" s="124"/>
      <c r="AZ70" s="124"/>
      <c r="BA70" s="124"/>
    </row>
    <row r="71" spans="1:53" ht="30" customHeight="1" x14ac:dyDescent="0.75">
      <c r="A71" s="390" t="s">
        <v>336</v>
      </c>
      <c r="B71" s="416"/>
      <c r="C71" s="404" t="s">
        <v>811</v>
      </c>
      <c r="D71" s="386"/>
      <c r="E71" s="405" t="s">
        <v>164</v>
      </c>
      <c r="F71" s="421">
        <v>2</v>
      </c>
      <c r="G71" s="140"/>
      <c r="H71" s="141"/>
      <c r="I71" s="238">
        <f t="shared" si="11"/>
        <v>0</v>
      </c>
      <c r="J71" s="140"/>
      <c r="K71" s="238">
        <f t="shared" si="12"/>
        <v>0</v>
      </c>
      <c r="L71" s="140"/>
      <c r="M71" s="242">
        <f t="shared" si="13"/>
        <v>0</v>
      </c>
      <c r="N71" s="141"/>
      <c r="O71" s="238">
        <f t="shared" si="14"/>
        <v>0</v>
      </c>
      <c r="P71" s="393"/>
      <c r="Q71" s="394">
        <f t="shared" si="15"/>
        <v>0</v>
      </c>
      <c r="R71" s="397"/>
      <c r="S71" s="395">
        <f t="shared" si="16"/>
        <v>0</v>
      </c>
      <c r="T71" s="108">
        <f t="shared" si="17"/>
        <v>0</v>
      </c>
      <c r="U71" s="106">
        <f t="shared" si="18"/>
        <v>0</v>
      </c>
      <c r="V71" s="107">
        <f t="shared" si="19"/>
        <v>0</v>
      </c>
      <c r="X71" s="97" t="s">
        <v>336</v>
      </c>
      <c r="Y71" s="110"/>
      <c r="Z71" s="228" t="s">
        <v>812</v>
      </c>
      <c r="AA71" s="97"/>
      <c r="AB71" s="105" t="s">
        <v>164</v>
      </c>
      <c r="AC71" s="113">
        <v>2</v>
      </c>
      <c r="AD71" s="417">
        <v>85</v>
      </c>
      <c r="AE71" s="123">
        <f t="shared" si="10"/>
        <v>170</v>
      </c>
      <c r="AF71" s="124"/>
      <c r="AG71" s="124"/>
      <c r="AH71" s="124"/>
      <c r="AI71" s="124"/>
      <c r="AJ71" s="124"/>
      <c r="AK71" s="124"/>
      <c r="AL71" s="124"/>
      <c r="AM71" s="124"/>
      <c r="AN71" s="124"/>
      <c r="AO71" s="124"/>
      <c r="AP71" s="124"/>
      <c r="AQ71" s="124"/>
      <c r="AR71" s="124"/>
      <c r="AS71" s="124"/>
      <c r="AT71" s="124"/>
      <c r="AU71" s="124"/>
      <c r="AV71" s="124"/>
      <c r="AW71" s="124"/>
      <c r="AX71" s="124"/>
      <c r="AY71" s="124"/>
      <c r="AZ71" s="124"/>
      <c r="BA71" s="124"/>
    </row>
    <row r="72" spans="1:53" ht="30" customHeight="1" x14ac:dyDescent="0.75">
      <c r="A72" s="390" t="s">
        <v>339</v>
      </c>
      <c r="B72" s="416"/>
      <c r="C72" s="404" t="s">
        <v>813</v>
      </c>
      <c r="D72" s="386"/>
      <c r="E72" s="405" t="s">
        <v>164</v>
      </c>
      <c r="F72" s="421">
        <v>2</v>
      </c>
      <c r="G72" s="140"/>
      <c r="H72" s="141"/>
      <c r="I72" s="238">
        <f t="shared" si="11"/>
        <v>0</v>
      </c>
      <c r="J72" s="140"/>
      <c r="K72" s="238">
        <f t="shared" si="12"/>
        <v>0</v>
      </c>
      <c r="L72" s="140"/>
      <c r="M72" s="242">
        <f t="shared" si="13"/>
        <v>0</v>
      </c>
      <c r="N72" s="141"/>
      <c r="O72" s="238">
        <f t="shared" si="14"/>
        <v>0</v>
      </c>
      <c r="P72" s="393"/>
      <c r="Q72" s="394">
        <f t="shared" si="15"/>
        <v>0</v>
      </c>
      <c r="R72" s="397"/>
      <c r="S72" s="395">
        <f t="shared" si="16"/>
        <v>0</v>
      </c>
      <c r="T72" s="108">
        <f t="shared" si="17"/>
        <v>0</v>
      </c>
      <c r="U72" s="106">
        <f t="shared" si="18"/>
        <v>0</v>
      </c>
      <c r="V72" s="107">
        <f t="shared" si="19"/>
        <v>0</v>
      </c>
      <c r="X72" s="97" t="s">
        <v>339</v>
      </c>
      <c r="Y72" s="110"/>
      <c r="Z72" s="228" t="s">
        <v>814</v>
      </c>
      <c r="AA72" s="97"/>
      <c r="AB72" s="105" t="s">
        <v>164</v>
      </c>
      <c r="AC72" s="113">
        <v>2</v>
      </c>
      <c r="AD72" s="417">
        <v>45</v>
      </c>
      <c r="AE72" s="123">
        <f t="shared" si="10"/>
        <v>90</v>
      </c>
      <c r="AF72" s="124"/>
      <c r="AG72" s="124"/>
      <c r="AH72" s="124"/>
      <c r="AI72" s="124"/>
      <c r="AJ72" s="124"/>
      <c r="AK72" s="124"/>
      <c r="AL72" s="124"/>
      <c r="AM72" s="124"/>
      <c r="AN72" s="124"/>
      <c r="AO72" s="124"/>
      <c r="AP72" s="124"/>
      <c r="AQ72" s="124"/>
      <c r="AR72" s="124"/>
      <c r="AS72" s="124"/>
      <c r="AT72" s="124"/>
      <c r="AU72" s="124"/>
      <c r="AV72" s="124"/>
      <c r="AW72" s="124"/>
      <c r="AX72" s="124"/>
      <c r="AY72" s="124"/>
      <c r="AZ72" s="124"/>
      <c r="BA72" s="124"/>
    </row>
    <row r="73" spans="1:53" ht="30" customHeight="1" x14ac:dyDescent="0.75">
      <c r="A73" s="390" t="s">
        <v>342</v>
      </c>
      <c r="B73" s="416"/>
      <c r="C73" s="404" t="s">
        <v>815</v>
      </c>
      <c r="D73" s="386"/>
      <c r="E73" s="405" t="s">
        <v>164</v>
      </c>
      <c r="F73" s="421">
        <v>2</v>
      </c>
      <c r="G73" s="140"/>
      <c r="H73" s="141"/>
      <c r="I73" s="238">
        <f t="shared" si="11"/>
        <v>0</v>
      </c>
      <c r="J73" s="140"/>
      <c r="K73" s="238">
        <f t="shared" si="12"/>
        <v>0</v>
      </c>
      <c r="L73" s="140"/>
      <c r="M73" s="242">
        <f t="shared" si="13"/>
        <v>0</v>
      </c>
      <c r="N73" s="141"/>
      <c r="O73" s="238">
        <f t="shared" si="14"/>
        <v>0</v>
      </c>
      <c r="P73" s="393"/>
      <c r="Q73" s="394">
        <f t="shared" si="15"/>
        <v>0</v>
      </c>
      <c r="R73" s="397"/>
      <c r="S73" s="395">
        <f t="shared" si="16"/>
        <v>0</v>
      </c>
      <c r="T73" s="108">
        <f t="shared" si="17"/>
        <v>0</v>
      </c>
      <c r="U73" s="106">
        <f t="shared" si="18"/>
        <v>0</v>
      </c>
      <c r="V73" s="107">
        <f t="shared" si="19"/>
        <v>0</v>
      </c>
      <c r="X73" s="97" t="s">
        <v>342</v>
      </c>
      <c r="Y73" s="110"/>
      <c r="Z73" s="228" t="s">
        <v>816</v>
      </c>
      <c r="AA73" s="97"/>
      <c r="AB73" s="105" t="s">
        <v>164</v>
      </c>
      <c r="AC73" s="113">
        <v>2</v>
      </c>
      <c r="AD73" s="417">
        <v>15</v>
      </c>
      <c r="AE73" s="123">
        <f t="shared" si="10"/>
        <v>30</v>
      </c>
      <c r="AF73" s="124"/>
      <c r="AG73" s="124"/>
      <c r="AH73" s="124"/>
      <c r="AI73" s="124"/>
      <c r="AJ73" s="124"/>
      <c r="AK73" s="124"/>
      <c r="AL73" s="124"/>
      <c r="AM73" s="124"/>
      <c r="AN73" s="124"/>
      <c r="AO73" s="124"/>
      <c r="AP73" s="124"/>
      <c r="AQ73" s="124"/>
      <c r="AR73" s="124"/>
      <c r="AS73" s="124"/>
      <c r="AT73" s="124"/>
      <c r="AU73" s="124"/>
      <c r="AV73" s="124"/>
      <c r="AW73" s="124"/>
      <c r="AX73" s="124"/>
      <c r="AY73" s="124"/>
      <c r="AZ73" s="124"/>
      <c r="BA73" s="124"/>
    </row>
    <row r="74" spans="1:53" ht="30" customHeight="1" x14ac:dyDescent="0.75">
      <c r="A74" s="390" t="s">
        <v>345</v>
      </c>
      <c r="B74" s="416"/>
      <c r="C74" s="404" t="s">
        <v>817</v>
      </c>
      <c r="D74" s="386"/>
      <c r="E74" s="405" t="s">
        <v>164</v>
      </c>
      <c r="F74" s="421">
        <v>2</v>
      </c>
      <c r="G74" s="140"/>
      <c r="H74" s="141"/>
      <c r="I74" s="238">
        <f t="shared" si="11"/>
        <v>0</v>
      </c>
      <c r="J74" s="140"/>
      <c r="K74" s="238">
        <f t="shared" si="12"/>
        <v>0</v>
      </c>
      <c r="L74" s="140"/>
      <c r="M74" s="242">
        <f t="shared" si="13"/>
        <v>0</v>
      </c>
      <c r="N74" s="141"/>
      <c r="O74" s="238">
        <f t="shared" si="14"/>
        <v>0</v>
      </c>
      <c r="P74" s="393"/>
      <c r="Q74" s="394">
        <f t="shared" si="15"/>
        <v>0</v>
      </c>
      <c r="R74" s="397"/>
      <c r="S74" s="395">
        <f t="shared" si="16"/>
        <v>0</v>
      </c>
      <c r="T74" s="108">
        <f t="shared" si="17"/>
        <v>0</v>
      </c>
      <c r="U74" s="106">
        <f t="shared" si="18"/>
        <v>0</v>
      </c>
      <c r="V74" s="107">
        <f t="shared" si="19"/>
        <v>0</v>
      </c>
      <c r="X74" s="97" t="s">
        <v>345</v>
      </c>
      <c r="Y74" s="110"/>
      <c r="Z74" s="228" t="s">
        <v>818</v>
      </c>
      <c r="AA74" s="97"/>
      <c r="AB74" s="105" t="s">
        <v>164</v>
      </c>
      <c r="AC74" s="113">
        <v>2</v>
      </c>
      <c r="AD74" s="417">
        <v>12</v>
      </c>
      <c r="AE74" s="123">
        <f t="shared" si="10"/>
        <v>24</v>
      </c>
      <c r="AF74" s="124"/>
      <c r="AG74" s="124"/>
      <c r="AH74" s="124"/>
      <c r="AI74" s="124"/>
      <c r="AJ74" s="124"/>
      <c r="AK74" s="124"/>
      <c r="AL74" s="124"/>
      <c r="AM74" s="124"/>
      <c r="AN74" s="124"/>
      <c r="AO74" s="124"/>
      <c r="AP74" s="124"/>
      <c r="AQ74" s="124"/>
      <c r="AR74" s="124"/>
      <c r="AS74" s="124"/>
      <c r="AT74" s="124"/>
      <c r="AU74" s="124"/>
      <c r="AV74" s="124"/>
      <c r="AW74" s="124"/>
      <c r="AX74" s="124"/>
      <c r="AY74" s="124"/>
      <c r="AZ74" s="124"/>
      <c r="BA74" s="124"/>
    </row>
    <row r="75" spans="1:53" ht="30" customHeight="1" x14ac:dyDescent="0.75">
      <c r="A75" s="390" t="s">
        <v>348</v>
      </c>
      <c r="B75" s="416"/>
      <c r="C75" s="404" t="s">
        <v>819</v>
      </c>
      <c r="D75" s="386"/>
      <c r="E75" s="405" t="s">
        <v>164</v>
      </c>
      <c r="F75" s="421">
        <v>2</v>
      </c>
      <c r="G75" s="140"/>
      <c r="H75" s="141"/>
      <c r="I75" s="238">
        <f t="shared" si="11"/>
        <v>0</v>
      </c>
      <c r="J75" s="140"/>
      <c r="K75" s="238">
        <f t="shared" si="12"/>
        <v>0</v>
      </c>
      <c r="L75" s="140"/>
      <c r="M75" s="242">
        <f t="shared" si="13"/>
        <v>0</v>
      </c>
      <c r="N75" s="141"/>
      <c r="O75" s="238">
        <f t="shared" si="14"/>
        <v>0</v>
      </c>
      <c r="P75" s="393"/>
      <c r="Q75" s="394">
        <f t="shared" si="15"/>
        <v>0</v>
      </c>
      <c r="R75" s="397"/>
      <c r="S75" s="395">
        <f t="shared" si="16"/>
        <v>0</v>
      </c>
      <c r="T75" s="108">
        <f t="shared" si="17"/>
        <v>0</v>
      </c>
      <c r="U75" s="106">
        <f t="shared" si="18"/>
        <v>0</v>
      </c>
      <c r="V75" s="107">
        <f t="shared" si="19"/>
        <v>0</v>
      </c>
      <c r="X75" s="97" t="s">
        <v>348</v>
      </c>
      <c r="Y75" s="110"/>
      <c r="Z75" s="228" t="s">
        <v>820</v>
      </c>
      <c r="AA75" s="97"/>
      <c r="AB75" s="105" t="s">
        <v>164</v>
      </c>
      <c r="AC75" s="113">
        <v>2</v>
      </c>
      <c r="AD75" s="417">
        <v>10</v>
      </c>
      <c r="AE75" s="123">
        <f t="shared" si="10"/>
        <v>20</v>
      </c>
      <c r="AF75" s="124"/>
      <c r="AG75" s="124"/>
      <c r="AH75" s="124"/>
      <c r="AI75" s="124"/>
      <c r="AJ75" s="124"/>
      <c r="AK75" s="124"/>
      <c r="AL75" s="124"/>
      <c r="AM75" s="124"/>
      <c r="AN75" s="124"/>
      <c r="AO75" s="124"/>
      <c r="AP75" s="124"/>
      <c r="AQ75" s="124"/>
      <c r="AR75" s="124"/>
      <c r="AS75" s="124"/>
      <c r="AT75" s="124"/>
      <c r="AU75" s="124"/>
      <c r="AV75" s="124"/>
      <c r="AW75" s="124"/>
      <c r="AX75" s="124"/>
      <c r="AY75" s="124"/>
      <c r="AZ75" s="124"/>
      <c r="BA75" s="124"/>
    </row>
    <row r="76" spans="1:53" ht="30" customHeight="1" x14ac:dyDescent="0.75">
      <c r="A76" s="390" t="s">
        <v>351</v>
      </c>
      <c r="B76" s="416"/>
      <c r="C76" s="404" t="s">
        <v>821</v>
      </c>
      <c r="D76" s="386"/>
      <c r="E76" s="405" t="s">
        <v>164</v>
      </c>
      <c r="F76" s="421">
        <v>2</v>
      </c>
      <c r="G76" s="140"/>
      <c r="H76" s="141"/>
      <c r="I76" s="238">
        <f t="shared" si="11"/>
        <v>0</v>
      </c>
      <c r="J76" s="140"/>
      <c r="K76" s="238">
        <f t="shared" si="12"/>
        <v>0</v>
      </c>
      <c r="L76" s="140"/>
      <c r="M76" s="242">
        <f t="shared" si="13"/>
        <v>0</v>
      </c>
      <c r="N76" s="141"/>
      <c r="O76" s="238">
        <f t="shared" si="14"/>
        <v>0</v>
      </c>
      <c r="P76" s="393"/>
      <c r="Q76" s="394">
        <f t="shared" si="15"/>
        <v>0</v>
      </c>
      <c r="R76" s="397"/>
      <c r="S76" s="395">
        <f t="shared" si="16"/>
        <v>0</v>
      </c>
      <c r="T76" s="108">
        <f t="shared" si="17"/>
        <v>0</v>
      </c>
      <c r="U76" s="106">
        <f t="shared" si="18"/>
        <v>0</v>
      </c>
      <c r="V76" s="107">
        <f t="shared" si="19"/>
        <v>0</v>
      </c>
      <c r="X76" s="97" t="s">
        <v>351</v>
      </c>
      <c r="Y76" s="110"/>
      <c r="Z76" s="228" t="s">
        <v>822</v>
      </c>
      <c r="AA76" s="97"/>
      <c r="AB76" s="105" t="s">
        <v>164</v>
      </c>
      <c r="AC76" s="113">
        <v>2</v>
      </c>
      <c r="AD76" s="417">
        <v>50</v>
      </c>
      <c r="AE76" s="123">
        <f t="shared" si="10"/>
        <v>100</v>
      </c>
      <c r="AF76" s="124"/>
      <c r="AG76" s="124"/>
      <c r="AH76" s="124"/>
      <c r="AI76" s="124"/>
      <c r="AJ76" s="124"/>
      <c r="AK76" s="124"/>
      <c r="AL76" s="124"/>
      <c r="AM76" s="124"/>
      <c r="AN76" s="124"/>
      <c r="AO76" s="124"/>
      <c r="AP76" s="124"/>
      <c r="AQ76" s="124"/>
      <c r="AR76" s="124"/>
      <c r="AS76" s="124"/>
      <c r="AT76" s="124"/>
      <c r="AU76" s="124"/>
      <c r="AV76" s="124"/>
      <c r="AW76" s="124"/>
      <c r="AX76" s="124"/>
      <c r="AY76" s="124"/>
      <c r="AZ76" s="124"/>
      <c r="BA76" s="124"/>
    </row>
    <row r="77" spans="1:53" ht="30" customHeight="1" x14ac:dyDescent="0.75">
      <c r="A77" s="390" t="s">
        <v>354</v>
      </c>
      <c r="B77" s="416"/>
      <c r="C77" s="404" t="s">
        <v>823</v>
      </c>
      <c r="D77" s="386"/>
      <c r="E77" s="405" t="s">
        <v>164</v>
      </c>
      <c r="F77" s="421">
        <v>2</v>
      </c>
      <c r="G77" s="140"/>
      <c r="H77" s="141"/>
      <c r="I77" s="238">
        <f t="shared" si="11"/>
        <v>0</v>
      </c>
      <c r="J77" s="140"/>
      <c r="K77" s="238">
        <f t="shared" si="12"/>
        <v>0</v>
      </c>
      <c r="L77" s="140"/>
      <c r="M77" s="242">
        <f t="shared" si="13"/>
        <v>0</v>
      </c>
      <c r="N77" s="141"/>
      <c r="O77" s="238">
        <f t="shared" si="14"/>
        <v>0</v>
      </c>
      <c r="P77" s="393"/>
      <c r="Q77" s="394">
        <f t="shared" si="15"/>
        <v>0</v>
      </c>
      <c r="R77" s="397"/>
      <c r="S77" s="395">
        <f t="shared" si="16"/>
        <v>0</v>
      </c>
      <c r="T77" s="108">
        <f t="shared" si="17"/>
        <v>0</v>
      </c>
      <c r="U77" s="106">
        <f t="shared" si="18"/>
        <v>0</v>
      </c>
      <c r="V77" s="107">
        <f t="shared" si="19"/>
        <v>0</v>
      </c>
      <c r="X77" s="97" t="s">
        <v>354</v>
      </c>
      <c r="Y77" s="110"/>
      <c r="Z77" s="228" t="s">
        <v>824</v>
      </c>
      <c r="AA77" s="97"/>
      <c r="AB77" s="105" t="s">
        <v>164</v>
      </c>
      <c r="AC77" s="113">
        <v>2</v>
      </c>
      <c r="AD77" s="417">
        <v>10</v>
      </c>
      <c r="AE77" s="123">
        <f t="shared" si="10"/>
        <v>20</v>
      </c>
      <c r="AF77" s="124"/>
      <c r="AG77" s="124"/>
      <c r="AH77" s="124"/>
      <c r="AI77" s="124"/>
      <c r="AJ77" s="124"/>
      <c r="AK77" s="124"/>
      <c r="AL77" s="124"/>
      <c r="AM77" s="124"/>
      <c r="AN77" s="124"/>
      <c r="AO77" s="124"/>
      <c r="AP77" s="124"/>
      <c r="AQ77" s="124"/>
      <c r="AR77" s="124"/>
      <c r="AS77" s="124"/>
      <c r="AT77" s="124"/>
      <c r="AU77" s="124"/>
      <c r="AV77" s="124"/>
      <c r="AW77" s="124"/>
      <c r="AX77" s="124"/>
      <c r="AY77" s="124"/>
      <c r="AZ77" s="124"/>
      <c r="BA77" s="124"/>
    </row>
    <row r="78" spans="1:53" ht="30" customHeight="1" x14ac:dyDescent="0.75">
      <c r="A78" s="390" t="s">
        <v>357</v>
      </c>
      <c r="B78" s="416"/>
      <c r="C78" s="404" t="s">
        <v>825</v>
      </c>
      <c r="D78" s="386"/>
      <c r="E78" s="405" t="s">
        <v>164</v>
      </c>
      <c r="F78" s="421">
        <v>2</v>
      </c>
      <c r="G78" s="140"/>
      <c r="H78" s="141"/>
      <c r="I78" s="238">
        <f t="shared" si="11"/>
        <v>0</v>
      </c>
      <c r="J78" s="140"/>
      <c r="K78" s="238">
        <f t="shared" si="12"/>
        <v>0</v>
      </c>
      <c r="L78" s="140"/>
      <c r="M78" s="242">
        <f t="shared" si="13"/>
        <v>0</v>
      </c>
      <c r="N78" s="141"/>
      <c r="O78" s="238">
        <f t="shared" si="14"/>
        <v>0</v>
      </c>
      <c r="P78" s="393"/>
      <c r="Q78" s="394">
        <f t="shared" si="15"/>
        <v>0</v>
      </c>
      <c r="R78" s="397"/>
      <c r="S78" s="395">
        <f t="shared" si="16"/>
        <v>0</v>
      </c>
      <c r="T78" s="108">
        <f t="shared" si="17"/>
        <v>0</v>
      </c>
      <c r="U78" s="106">
        <f t="shared" si="18"/>
        <v>0</v>
      </c>
      <c r="V78" s="107">
        <f t="shared" si="19"/>
        <v>0</v>
      </c>
      <c r="X78" s="97" t="s">
        <v>357</v>
      </c>
      <c r="Y78" s="110"/>
      <c r="Z78" s="228" t="s">
        <v>826</v>
      </c>
      <c r="AA78" s="97"/>
      <c r="AB78" s="105" t="s">
        <v>164</v>
      </c>
      <c r="AC78" s="113">
        <v>2</v>
      </c>
      <c r="AD78" s="417">
        <v>10</v>
      </c>
      <c r="AE78" s="123">
        <f t="shared" si="10"/>
        <v>20</v>
      </c>
      <c r="AF78" s="124"/>
      <c r="AG78" s="124"/>
      <c r="AH78" s="124"/>
      <c r="AI78" s="124"/>
      <c r="AJ78" s="124"/>
      <c r="AK78" s="124"/>
      <c r="AL78" s="124"/>
      <c r="AM78" s="124"/>
      <c r="AN78" s="124"/>
      <c r="AO78" s="124"/>
      <c r="AP78" s="124"/>
      <c r="AQ78" s="124"/>
      <c r="AR78" s="124"/>
      <c r="AS78" s="124"/>
      <c r="AT78" s="124"/>
      <c r="AU78" s="124"/>
      <c r="AV78" s="124"/>
      <c r="AW78" s="124"/>
      <c r="AX78" s="124"/>
      <c r="AY78" s="124"/>
      <c r="AZ78" s="124"/>
      <c r="BA78" s="124"/>
    </row>
    <row r="79" spans="1:53" ht="30" customHeight="1" x14ac:dyDescent="0.75">
      <c r="A79" s="390" t="s">
        <v>360</v>
      </c>
      <c r="B79" s="416"/>
      <c r="C79" s="404" t="s">
        <v>827</v>
      </c>
      <c r="D79" s="386"/>
      <c r="E79" s="405" t="s">
        <v>164</v>
      </c>
      <c r="F79" s="421">
        <v>2</v>
      </c>
      <c r="G79" s="140"/>
      <c r="H79" s="141"/>
      <c r="I79" s="238">
        <f t="shared" si="11"/>
        <v>0</v>
      </c>
      <c r="J79" s="140"/>
      <c r="K79" s="238">
        <f t="shared" si="12"/>
        <v>0</v>
      </c>
      <c r="L79" s="140"/>
      <c r="M79" s="242">
        <f t="shared" si="13"/>
        <v>0</v>
      </c>
      <c r="N79" s="141"/>
      <c r="O79" s="238">
        <f t="shared" si="14"/>
        <v>0</v>
      </c>
      <c r="P79" s="393"/>
      <c r="Q79" s="394">
        <f t="shared" si="15"/>
        <v>0</v>
      </c>
      <c r="R79" s="397"/>
      <c r="S79" s="395">
        <f t="shared" si="16"/>
        <v>0</v>
      </c>
      <c r="T79" s="108">
        <f t="shared" si="17"/>
        <v>0</v>
      </c>
      <c r="U79" s="106">
        <f t="shared" si="18"/>
        <v>0</v>
      </c>
      <c r="V79" s="107">
        <f t="shared" si="19"/>
        <v>0</v>
      </c>
      <c r="X79" s="97" t="s">
        <v>360</v>
      </c>
      <c r="Y79" s="110"/>
      <c r="Z79" s="228" t="s">
        <v>828</v>
      </c>
      <c r="AA79" s="97"/>
      <c r="AB79" s="105" t="s">
        <v>164</v>
      </c>
      <c r="AC79" s="113">
        <v>2</v>
      </c>
      <c r="AD79" s="417">
        <v>50</v>
      </c>
      <c r="AE79" s="123">
        <f t="shared" si="10"/>
        <v>100</v>
      </c>
      <c r="AF79" s="124"/>
      <c r="AG79" s="124"/>
      <c r="AH79" s="124"/>
      <c r="AI79" s="124"/>
      <c r="AJ79" s="124"/>
      <c r="AK79" s="124"/>
      <c r="AL79" s="124"/>
      <c r="AM79" s="124"/>
      <c r="AN79" s="124"/>
      <c r="AO79" s="124"/>
      <c r="AP79" s="124"/>
      <c r="AQ79" s="124"/>
      <c r="AR79" s="124"/>
      <c r="AS79" s="124"/>
      <c r="AT79" s="124"/>
      <c r="AU79" s="124"/>
      <c r="AV79" s="124"/>
      <c r="AW79" s="124"/>
      <c r="AX79" s="124"/>
      <c r="AY79" s="124"/>
      <c r="AZ79" s="124"/>
      <c r="BA79" s="124"/>
    </row>
    <row r="80" spans="1:53" ht="30" customHeight="1" x14ac:dyDescent="0.75">
      <c r="A80" s="390" t="s">
        <v>522</v>
      </c>
      <c r="B80" s="416"/>
      <c r="C80" s="404" t="s">
        <v>829</v>
      </c>
      <c r="D80" s="386"/>
      <c r="E80" s="405" t="s">
        <v>164</v>
      </c>
      <c r="F80" s="421">
        <v>2</v>
      </c>
      <c r="G80" s="140"/>
      <c r="H80" s="141"/>
      <c r="I80" s="238">
        <f t="shared" si="11"/>
        <v>0</v>
      </c>
      <c r="J80" s="140"/>
      <c r="K80" s="238">
        <f t="shared" si="12"/>
        <v>0</v>
      </c>
      <c r="L80" s="140"/>
      <c r="M80" s="242">
        <f t="shared" si="13"/>
        <v>0</v>
      </c>
      <c r="N80" s="141"/>
      <c r="O80" s="238">
        <f t="shared" si="14"/>
        <v>0</v>
      </c>
      <c r="P80" s="393"/>
      <c r="Q80" s="394">
        <f t="shared" si="15"/>
        <v>0</v>
      </c>
      <c r="R80" s="397"/>
      <c r="S80" s="395">
        <f t="shared" si="16"/>
        <v>0</v>
      </c>
      <c r="T80" s="108">
        <f t="shared" si="17"/>
        <v>0</v>
      </c>
      <c r="U80" s="106">
        <f t="shared" si="18"/>
        <v>0</v>
      </c>
      <c r="V80" s="107">
        <f t="shared" si="19"/>
        <v>0</v>
      </c>
      <c r="X80" s="97" t="s">
        <v>522</v>
      </c>
      <c r="Y80" s="110"/>
      <c r="Z80" s="228" t="s">
        <v>830</v>
      </c>
      <c r="AA80" s="97"/>
      <c r="AB80" s="105" t="s">
        <v>164</v>
      </c>
      <c r="AC80" s="113">
        <v>2</v>
      </c>
      <c r="AD80" s="417">
        <v>50</v>
      </c>
      <c r="AE80" s="123">
        <f t="shared" si="10"/>
        <v>100</v>
      </c>
      <c r="AF80" s="124"/>
      <c r="AG80" s="124"/>
      <c r="AH80" s="124"/>
      <c r="AI80" s="124"/>
      <c r="AJ80" s="124"/>
      <c r="AK80" s="124"/>
      <c r="AL80" s="124"/>
      <c r="AM80" s="124"/>
      <c r="AN80" s="124"/>
      <c r="AO80" s="124"/>
      <c r="AP80" s="124"/>
      <c r="AQ80" s="124"/>
      <c r="AR80" s="124"/>
      <c r="AS80" s="124"/>
      <c r="AT80" s="124"/>
      <c r="AU80" s="124"/>
      <c r="AV80" s="124"/>
      <c r="AW80" s="124"/>
      <c r="AX80" s="124"/>
      <c r="AY80" s="124"/>
      <c r="AZ80" s="124"/>
      <c r="BA80" s="124"/>
    </row>
    <row r="81" spans="1:53" ht="30" customHeight="1" x14ac:dyDescent="0.75">
      <c r="A81" s="390" t="s">
        <v>831</v>
      </c>
      <c r="B81" s="416"/>
      <c r="C81" s="404" t="s">
        <v>832</v>
      </c>
      <c r="D81" s="386"/>
      <c r="E81" s="405" t="s">
        <v>164</v>
      </c>
      <c r="F81" s="421">
        <v>2</v>
      </c>
      <c r="G81" s="140"/>
      <c r="H81" s="141"/>
      <c r="I81" s="238">
        <f t="shared" si="11"/>
        <v>0</v>
      </c>
      <c r="J81" s="140"/>
      <c r="K81" s="238">
        <f t="shared" si="12"/>
        <v>0</v>
      </c>
      <c r="L81" s="140"/>
      <c r="M81" s="242">
        <f t="shared" si="13"/>
        <v>0</v>
      </c>
      <c r="N81" s="141"/>
      <c r="O81" s="238">
        <f t="shared" si="14"/>
        <v>0</v>
      </c>
      <c r="P81" s="393"/>
      <c r="Q81" s="394">
        <f t="shared" si="15"/>
        <v>0</v>
      </c>
      <c r="R81" s="397"/>
      <c r="S81" s="395">
        <f t="shared" si="16"/>
        <v>0</v>
      </c>
      <c r="T81" s="108">
        <f t="shared" si="17"/>
        <v>0</v>
      </c>
      <c r="U81" s="106">
        <f t="shared" si="18"/>
        <v>0</v>
      </c>
      <c r="V81" s="107">
        <f t="shared" si="19"/>
        <v>0</v>
      </c>
      <c r="X81" s="97" t="s">
        <v>831</v>
      </c>
      <c r="Y81" s="110"/>
      <c r="Z81" s="228" t="s">
        <v>833</v>
      </c>
      <c r="AA81" s="97"/>
      <c r="AB81" s="105" t="s">
        <v>164</v>
      </c>
      <c r="AC81" s="113">
        <v>2</v>
      </c>
      <c r="AD81" s="417">
        <v>5</v>
      </c>
      <c r="AE81" s="123">
        <f t="shared" si="10"/>
        <v>10</v>
      </c>
      <c r="AF81" s="124"/>
      <c r="AG81" s="124"/>
      <c r="AH81" s="124"/>
      <c r="AI81" s="124"/>
      <c r="AJ81" s="124"/>
      <c r="AK81" s="124"/>
      <c r="AL81" s="124"/>
      <c r="AM81" s="124"/>
      <c r="AN81" s="124"/>
      <c r="AO81" s="124"/>
      <c r="AP81" s="124"/>
      <c r="AQ81" s="124"/>
      <c r="AR81" s="124"/>
      <c r="AS81" s="124"/>
      <c r="AT81" s="124"/>
      <c r="AU81" s="124"/>
      <c r="AV81" s="124"/>
      <c r="AW81" s="124"/>
      <c r="AX81" s="124"/>
      <c r="AY81" s="124"/>
      <c r="AZ81" s="124"/>
      <c r="BA81" s="124"/>
    </row>
    <row r="82" spans="1:53" ht="30" customHeight="1" x14ac:dyDescent="0.75">
      <c r="A82" s="390" t="s">
        <v>834</v>
      </c>
      <c r="B82" s="416"/>
      <c r="C82" s="404" t="s">
        <v>835</v>
      </c>
      <c r="D82" s="386"/>
      <c r="E82" s="405" t="s">
        <v>164</v>
      </c>
      <c r="F82" s="421">
        <v>2</v>
      </c>
      <c r="G82" s="140"/>
      <c r="H82" s="141"/>
      <c r="I82" s="238">
        <f t="shared" si="11"/>
        <v>0</v>
      </c>
      <c r="J82" s="140"/>
      <c r="K82" s="238">
        <f t="shared" si="12"/>
        <v>0</v>
      </c>
      <c r="L82" s="140"/>
      <c r="M82" s="242">
        <f t="shared" si="13"/>
        <v>0</v>
      </c>
      <c r="N82" s="141"/>
      <c r="O82" s="238">
        <f t="shared" si="14"/>
        <v>0</v>
      </c>
      <c r="P82" s="393"/>
      <c r="Q82" s="394">
        <f t="shared" si="15"/>
        <v>0</v>
      </c>
      <c r="R82" s="397"/>
      <c r="S82" s="395">
        <f t="shared" si="16"/>
        <v>0</v>
      </c>
      <c r="T82" s="108">
        <f t="shared" si="17"/>
        <v>0</v>
      </c>
      <c r="U82" s="106">
        <f t="shared" si="18"/>
        <v>0</v>
      </c>
      <c r="V82" s="107">
        <f t="shared" si="19"/>
        <v>0</v>
      </c>
      <c r="X82" s="97" t="s">
        <v>834</v>
      </c>
      <c r="Y82" s="110"/>
      <c r="Z82" s="228" t="s">
        <v>836</v>
      </c>
      <c r="AA82" s="97"/>
      <c r="AB82" s="105" t="s">
        <v>164</v>
      </c>
      <c r="AC82" s="113">
        <v>2</v>
      </c>
      <c r="AD82" s="417">
        <v>5</v>
      </c>
      <c r="AE82" s="123">
        <f t="shared" si="10"/>
        <v>10</v>
      </c>
      <c r="AF82" s="124"/>
      <c r="AG82" s="124"/>
      <c r="AH82" s="124"/>
      <c r="AI82" s="124"/>
      <c r="AJ82" s="124"/>
      <c r="AK82" s="124"/>
      <c r="AL82" s="124"/>
      <c r="AM82" s="124"/>
      <c r="AN82" s="124"/>
      <c r="AO82" s="124"/>
      <c r="AP82" s="124"/>
      <c r="AQ82" s="124"/>
      <c r="AR82" s="124"/>
      <c r="AS82" s="124"/>
      <c r="AT82" s="124"/>
      <c r="AU82" s="124"/>
      <c r="AV82" s="124"/>
      <c r="AW82" s="124"/>
      <c r="AX82" s="124"/>
      <c r="AY82" s="124"/>
      <c r="AZ82" s="124"/>
      <c r="BA82" s="124"/>
    </row>
    <row r="83" spans="1:53" ht="30" customHeight="1" x14ac:dyDescent="0.75">
      <c r="A83" s="390" t="s">
        <v>837</v>
      </c>
      <c r="B83" s="416"/>
      <c r="C83" s="404" t="s">
        <v>838</v>
      </c>
      <c r="D83" s="386"/>
      <c r="E83" s="405" t="s">
        <v>164</v>
      </c>
      <c r="F83" s="421">
        <v>2</v>
      </c>
      <c r="G83" s="140"/>
      <c r="H83" s="141"/>
      <c r="I83" s="238">
        <f t="shared" si="11"/>
        <v>0</v>
      </c>
      <c r="J83" s="140"/>
      <c r="K83" s="238">
        <f t="shared" si="12"/>
        <v>0</v>
      </c>
      <c r="L83" s="140"/>
      <c r="M83" s="242">
        <f t="shared" si="13"/>
        <v>0</v>
      </c>
      <c r="N83" s="141"/>
      <c r="O83" s="238">
        <f t="shared" si="14"/>
        <v>0</v>
      </c>
      <c r="P83" s="393"/>
      <c r="Q83" s="394">
        <f t="shared" si="15"/>
        <v>0</v>
      </c>
      <c r="R83" s="397"/>
      <c r="S83" s="395">
        <f t="shared" si="16"/>
        <v>0</v>
      </c>
      <c r="T83" s="108">
        <f t="shared" si="17"/>
        <v>0</v>
      </c>
      <c r="U83" s="106">
        <f t="shared" si="18"/>
        <v>0</v>
      </c>
      <c r="V83" s="107">
        <f t="shared" si="19"/>
        <v>0</v>
      </c>
      <c r="X83" s="97" t="s">
        <v>837</v>
      </c>
      <c r="Y83" s="110"/>
      <c r="Z83" s="228" t="s">
        <v>839</v>
      </c>
      <c r="AA83" s="97"/>
      <c r="AB83" s="105" t="s">
        <v>164</v>
      </c>
      <c r="AC83" s="113">
        <v>2</v>
      </c>
      <c r="AD83" s="417">
        <v>5</v>
      </c>
      <c r="AE83" s="123">
        <f t="shared" si="10"/>
        <v>10</v>
      </c>
      <c r="AF83" s="124"/>
      <c r="AG83" s="124"/>
      <c r="AH83" s="124"/>
      <c r="AI83" s="124"/>
      <c r="AJ83" s="124"/>
      <c r="AK83" s="124"/>
      <c r="AL83" s="124"/>
      <c r="AM83" s="124"/>
      <c r="AN83" s="124"/>
      <c r="AO83" s="124"/>
      <c r="AP83" s="124"/>
      <c r="AQ83" s="124"/>
      <c r="AR83" s="124"/>
      <c r="AS83" s="124"/>
      <c r="AT83" s="124"/>
      <c r="AU83" s="124"/>
      <c r="AV83" s="124"/>
      <c r="AW83" s="124"/>
      <c r="AX83" s="124"/>
      <c r="AY83" s="124"/>
      <c r="AZ83" s="124"/>
      <c r="BA83" s="124"/>
    </row>
    <row r="84" spans="1:53" ht="30" customHeight="1" x14ac:dyDescent="0.75">
      <c r="A84" s="390" t="s">
        <v>840</v>
      </c>
      <c r="B84" s="403"/>
      <c r="C84" s="404" t="s">
        <v>841</v>
      </c>
      <c r="D84" s="386"/>
      <c r="E84" s="405" t="s">
        <v>164</v>
      </c>
      <c r="F84" s="421">
        <v>2</v>
      </c>
      <c r="G84" s="140"/>
      <c r="H84" s="141"/>
      <c r="I84" s="238">
        <f t="shared" si="11"/>
        <v>0</v>
      </c>
      <c r="J84" s="140"/>
      <c r="K84" s="238">
        <f t="shared" si="12"/>
        <v>0</v>
      </c>
      <c r="L84" s="140"/>
      <c r="M84" s="242">
        <f t="shared" si="13"/>
        <v>0</v>
      </c>
      <c r="N84" s="141"/>
      <c r="O84" s="238">
        <f t="shared" si="14"/>
        <v>0</v>
      </c>
      <c r="P84" s="393"/>
      <c r="Q84" s="394">
        <f t="shared" si="15"/>
        <v>0</v>
      </c>
      <c r="R84" s="397"/>
      <c r="S84" s="395">
        <f t="shared" si="16"/>
        <v>0</v>
      </c>
      <c r="T84" s="108">
        <f t="shared" si="17"/>
        <v>0</v>
      </c>
      <c r="U84" s="106">
        <f t="shared" si="18"/>
        <v>0</v>
      </c>
      <c r="V84" s="107">
        <f t="shared" si="19"/>
        <v>0</v>
      </c>
      <c r="X84" s="97" t="s">
        <v>840</v>
      </c>
      <c r="Y84" s="228"/>
      <c r="Z84" s="228" t="s">
        <v>842</v>
      </c>
      <c r="AA84" s="97"/>
      <c r="AB84" s="105" t="s">
        <v>164</v>
      </c>
      <c r="AC84" s="113">
        <v>2</v>
      </c>
      <c r="AD84" s="417">
        <v>20</v>
      </c>
      <c r="AE84" s="123">
        <f t="shared" si="10"/>
        <v>40</v>
      </c>
      <c r="AF84" s="124"/>
      <c r="AG84" s="124"/>
      <c r="AH84" s="124"/>
      <c r="AI84" s="124"/>
      <c r="AJ84" s="124"/>
      <c r="AK84" s="124"/>
      <c r="AL84" s="124"/>
      <c r="AM84" s="124"/>
      <c r="AN84" s="124"/>
      <c r="AO84" s="124"/>
      <c r="AP84" s="124"/>
      <c r="AQ84" s="124"/>
      <c r="AR84" s="124"/>
      <c r="AS84" s="124"/>
      <c r="AT84" s="124"/>
      <c r="AU84" s="124"/>
      <c r="AV84" s="124"/>
      <c r="AW84" s="124"/>
      <c r="AX84" s="124"/>
      <c r="AY84" s="124"/>
      <c r="AZ84" s="124"/>
      <c r="BA84" s="124"/>
    </row>
    <row r="85" spans="1:53" ht="30" customHeight="1" x14ac:dyDescent="0.75">
      <c r="A85" s="383" t="s">
        <v>363</v>
      </c>
      <c r="B85" s="403"/>
      <c r="C85" s="385" t="s">
        <v>843</v>
      </c>
      <c r="D85" s="386"/>
      <c r="E85" s="405"/>
      <c r="F85" s="421"/>
      <c r="G85" s="129"/>
      <c r="H85" s="144"/>
      <c r="I85" s="145"/>
      <c r="J85" s="129"/>
      <c r="K85" s="145"/>
      <c r="L85" s="393"/>
      <c r="M85" s="394"/>
      <c r="N85" s="394"/>
      <c r="O85" s="395"/>
      <c r="P85" s="129"/>
      <c r="Q85" s="144"/>
      <c r="R85" s="144"/>
      <c r="S85" s="145"/>
      <c r="T85" s="129"/>
      <c r="U85" s="144"/>
      <c r="V85" s="145"/>
      <c r="X85" s="117" t="s">
        <v>363</v>
      </c>
      <c r="Y85" s="228"/>
      <c r="Z85" s="118" t="s">
        <v>844</v>
      </c>
      <c r="AA85" s="97"/>
      <c r="AB85" s="105"/>
      <c r="AC85" s="113"/>
      <c r="AD85" s="417"/>
      <c r="AE85" s="123">
        <f t="shared" si="10"/>
        <v>0</v>
      </c>
      <c r="AF85" s="125"/>
      <c r="AG85" s="127"/>
      <c r="AH85" s="126"/>
      <c r="AI85" s="121"/>
      <c r="AJ85" s="122"/>
      <c r="AK85" s="122"/>
      <c r="AL85" s="122"/>
      <c r="AM85" s="124"/>
      <c r="AN85" s="125"/>
      <c r="AO85" s="126"/>
      <c r="AP85" s="126"/>
      <c r="AQ85" s="94"/>
      <c r="AR85" s="94"/>
      <c r="AS85" s="94"/>
      <c r="AT85" s="94"/>
      <c r="AU85" s="94"/>
      <c r="AV85" s="94"/>
      <c r="AW85" s="94"/>
      <c r="AX85" s="94"/>
      <c r="AY85" s="124"/>
      <c r="AZ85" s="126"/>
      <c r="BA85" s="126"/>
    </row>
    <row r="86" spans="1:53" ht="30" customHeight="1" x14ac:dyDescent="0.75">
      <c r="A86" s="390" t="s">
        <v>366</v>
      </c>
      <c r="B86" s="403"/>
      <c r="C86" s="411" t="s">
        <v>845</v>
      </c>
      <c r="D86" s="386"/>
      <c r="E86" s="405" t="s">
        <v>643</v>
      </c>
      <c r="F86" s="421">
        <v>400</v>
      </c>
      <c r="G86" s="140"/>
      <c r="H86" s="141"/>
      <c r="I86" s="238">
        <f t="shared" si="11"/>
        <v>0</v>
      </c>
      <c r="J86" s="140"/>
      <c r="K86" s="238">
        <f t="shared" si="12"/>
        <v>0</v>
      </c>
      <c r="L86" s="140"/>
      <c r="M86" s="242">
        <f t="shared" si="13"/>
        <v>0</v>
      </c>
      <c r="N86" s="141"/>
      <c r="O86" s="238">
        <f t="shared" si="14"/>
        <v>0</v>
      </c>
      <c r="P86" s="393"/>
      <c r="Q86" s="394">
        <f t="shared" si="15"/>
        <v>0</v>
      </c>
      <c r="R86" s="397"/>
      <c r="S86" s="395">
        <f t="shared" si="16"/>
        <v>0</v>
      </c>
      <c r="T86" s="108">
        <f t="shared" si="17"/>
        <v>0</v>
      </c>
      <c r="U86" s="106">
        <f t="shared" si="18"/>
        <v>0</v>
      </c>
      <c r="V86" s="107">
        <f t="shared" si="19"/>
        <v>0</v>
      </c>
      <c r="X86" s="97" t="s">
        <v>366</v>
      </c>
      <c r="Y86" s="228"/>
      <c r="Z86" s="412" t="s">
        <v>846</v>
      </c>
      <c r="AA86" s="97"/>
      <c r="AB86" s="105" t="s">
        <v>643</v>
      </c>
      <c r="AC86" s="113">
        <v>400</v>
      </c>
      <c r="AD86" s="417">
        <v>2</v>
      </c>
      <c r="AE86" s="123">
        <f t="shared" si="10"/>
        <v>800</v>
      </c>
      <c r="AF86" s="124"/>
      <c r="AG86" s="124"/>
      <c r="AH86" s="124"/>
      <c r="AI86" s="124"/>
      <c r="AJ86" s="124"/>
      <c r="AK86" s="124"/>
      <c r="AL86" s="124"/>
      <c r="AM86" s="124"/>
      <c r="AN86" s="124"/>
      <c r="AO86" s="124"/>
      <c r="AP86" s="124"/>
      <c r="AQ86" s="124"/>
      <c r="AR86" s="124"/>
      <c r="AS86" s="124"/>
      <c r="AT86" s="124"/>
      <c r="AU86" s="124"/>
      <c r="AV86" s="124"/>
      <c r="AW86" s="124"/>
      <c r="AX86" s="124"/>
      <c r="AY86" s="124"/>
      <c r="AZ86" s="124"/>
      <c r="BA86" s="124"/>
    </row>
    <row r="87" spans="1:53" ht="30" customHeight="1" x14ac:dyDescent="0.75">
      <c r="A87" s="390" t="s">
        <v>369</v>
      </c>
      <c r="B87" s="403"/>
      <c r="C87" s="411" t="s">
        <v>847</v>
      </c>
      <c r="D87" s="386"/>
      <c r="E87" s="405" t="s">
        <v>643</v>
      </c>
      <c r="F87" s="421">
        <v>200</v>
      </c>
      <c r="G87" s="140"/>
      <c r="H87" s="141"/>
      <c r="I87" s="238">
        <f t="shared" si="11"/>
        <v>0</v>
      </c>
      <c r="J87" s="140"/>
      <c r="K87" s="238">
        <f t="shared" si="12"/>
        <v>0</v>
      </c>
      <c r="L87" s="140"/>
      <c r="M87" s="242">
        <f t="shared" si="13"/>
        <v>0</v>
      </c>
      <c r="N87" s="141"/>
      <c r="O87" s="238">
        <f t="shared" si="14"/>
        <v>0</v>
      </c>
      <c r="P87" s="393"/>
      <c r="Q87" s="394">
        <f t="shared" si="15"/>
        <v>0</v>
      </c>
      <c r="R87" s="397"/>
      <c r="S87" s="395">
        <f t="shared" si="16"/>
        <v>0</v>
      </c>
      <c r="T87" s="108">
        <f t="shared" si="17"/>
        <v>0</v>
      </c>
      <c r="U87" s="106">
        <f t="shared" si="18"/>
        <v>0</v>
      </c>
      <c r="V87" s="107">
        <f t="shared" si="19"/>
        <v>0</v>
      </c>
      <c r="X87" s="97" t="s">
        <v>369</v>
      </c>
      <c r="Y87" s="228"/>
      <c r="Z87" s="412" t="s">
        <v>848</v>
      </c>
      <c r="AA87" s="97"/>
      <c r="AB87" s="105" t="s">
        <v>643</v>
      </c>
      <c r="AC87" s="113">
        <v>200</v>
      </c>
      <c r="AD87" s="417">
        <v>2.75</v>
      </c>
      <c r="AE87" s="123">
        <f t="shared" si="10"/>
        <v>550</v>
      </c>
      <c r="AF87" s="124"/>
      <c r="AG87" s="124"/>
      <c r="AH87" s="124"/>
      <c r="AI87" s="124"/>
      <c r="AJ87" s="124"/>
      <c r="AK87" s="124"/>
      <c r="AL87" s="124"/>
      <c r="AM87" s="124"/>
      <c r="AN87" s="124"/>
      <c r="AO87" s="124"/>
      <c r="AP87" s="124"/>
      <c r="AQ87" s="124"/>
      <c r="AR87" s="124"/>
      <c r="AS87" s="124"/>
      <c r="AT87" s="124"/>
      <c r="AU87" s="124"/>
      <c r="AV87" s="124"/>
      <c r="AW87" s="124"/>
      <c r="AX87" s="124"/>
      <c r="AY87" s="124"/>
      <c r="AZ87" s="124"/>
      <c r="BA87" s="124"/>
    </row>
    <row r="88" spans="1:53" ht="30" customHeight="1" x14ac:dyDescent="0.75">
      <c r="A88" s="390" t="s">
        <v>372</v>
      </c>
      <c r="B88" s="403"/>
      <c r="C88" s="411" t="s">
        <v>849</v>
      </c>
      <c r="D88" s="386"/>
      <c r="E88" s="405" t="s">
        <v>643</v>
      </c>
      <c r="F88" s="421">
        <v>64</v>
      </c>
      <c r="G88" s="140"/>
      <c r="H88" s="141"/>
      <c r="I88" s="238">
        <f t="shared" si="11"/>
        <v>0</v>
      </c>
      <c r="J88" s="140"/>
      <c r="K88" s="238">
        <f t="shared" si="12"/>
        <v>0</v>
      </c>
      <c r="L88" s="140"/>
      <c r="M88" s="242">
        <f t="shared" si="13"/>
        <v>0</v>
      </c>
      <c r="N88" s="141"/>
      <c r="O88" s="238">
        <f t="shared" si="14"/>
        <v>0</v>
      </c>
      <c r="P88" s="393"/>
      <c r="Q88" s="394">
        <f t="shared" si="15"/>
        <v>0</v>
      </c>
      <c r="R88" s="397"/>
      <c r="S88" s="395">
        <f t="shared" si="16"/>
        <v>0</v>
      </c>
      <c r="T88" s="108">
        <f t="shared" si="17"/>
        <v>0</v>
      </c>
      <c r="U88" s="106">
        <f t="shared" si="18"/>
        <v>0</v>
      </c>
      <c r="V88" s="107">
        <f t="shared" si="19"/>
        <v>0</v>
      </c>
      <c r="X88" s="97" t="s">
        <v>372</v>
      </c>
      <c r="Y88" s="228"/>
      <c r="Z88" s="412" t="s">
        <v>850</v>
      </c>
      <c r="AA88" s="97"/>
      <c r="AB88" s="105" t="s">
        <v>643</v>
      </c>
      <c r="AC88" s="113">
        <v>64</v>
      </c>
      <c r="AD88" s="417">
        <v>3.5</v>
      </c>
      <c r="AE88" s="123">
        <f t="shared" si="10"/>
        <v>224</v>
      </c>
      <c r="AF88" s="124"/>
      <c r="AG88" s="124"/>
      <c r="AH88" s="124"/>
      <c r="AI88" s="124"/>
      <c r="AJ88" s="124"/>
      <c r="AK88" s="124"/>
      <c r="AL88" s="124"/>
      <c r="AM88" s="124"/>
      <c r="AN88" s="124"/>
      <c r="AO88" s="124"/>
      <c r="AP88" s="124"/>
      <c r="AQ88" s="124"/>
      <c r="AR88" s="124"/>
      <c r="AS88" s="124"/>
      <c r="AT88" s="124"/>
      <c r="AU88" s="124"/>
      <c r="AV88" s="124"/>
      <c r="AW88" s="124"/>
      <c r="AX88" s="124"/>
      <c r="AY88" s="124"/>
      <c r="AZ88" s="124"/>
      <c r="BA88" s="124"/>
    </row>
    <row r="89" spans="1:53" ht="30" customHeight="1" x14ac:dyDescent="0.75">
      <c r="A89" s="383" t="s">
        <v>404</v>
      </c>
      <c r="B89" s="403"/>
      <c r="C89" s="385" t="s">
        <v>851</v>
      </c>
      <c r="D89" s="386"/>
      <c r="E89" s="405"/>
      <c r="F89" s="421"/>
      <c r="G89" s="129"/>
      <c r="H89" s="144"/>
      <c r="I89" s="145"/>
      <c r="J89" s="129"/>
      <c r="K89" s="145"/>
      <c r="L89" s="129"/>
      <c r="M89" s="394"/>
      <c r="N89" s="394"/>
      <c r="O89" s="395"/>
      <c r="P89" s="129"/>
      <c r="Q89" s="144"/>
      <c r="R89" s="144"/>
      <c r="S89" s="145"/>
      <c r="T89" s="129"/>
      <c r="U89" s="144"/>
      <c r="V89" s="145"/>
      <c r="X89" s="117" t="s">
        <v>404</v>
      </c>
      <c r="Y89" s="228"/>
      <c r="Z89" s="118" t="s">
        <v>852</v>
      </c>
      <c r="AA89" s="97"/>
      <c r="AB89" s="105"/>
      <c r="AC89" s="113"/>
      <c r="AD89" s="417"/>
      <c r="AE89" s="123">
        <f t="shared" si="10"/>
        <v>0</v>
      </c>
      <c r="AF89" s="125"/>
      <c r="AG89" s="125"/>
      <c r="AH89" s="125"/>
      <c r="AI89" s="125"/>
      <c r="AJ89" s="122"/>
      <c r="AK89" s="122"/>
      <c r="AL89" s="122"/>
      <c r="AM89" s="124"/>
      <c r="AN89" s="125"/>
      <c r="AO89" s="126"/>
      <c r="AP89" s="126"/>
      <c r="AQ89" s="94"/>
      <c r="AR89" s="94"/>
      <c r="AS89" s="94"/>
      <c r="AT89" s="94"/>
      <c r="AU89" s="94"/>
      <c r="AV89" s="94"/>
      <c r="AW89" s="94"/>
      <c r="AX89" s="94"/>
      <c r="AY89" s="124"/>
      <c r="AZ89" s="126"/>
      <c r="BA89" s="126"/>
    </row>
    <row r="90" spans="1:53" ht="30" customHeight="1" x14ac:dyDescent="0.75">
      <c r="A90" s="390" t="s">
        <v>407</v>
      </c>
      <c r="B90" s="403"/>
      <c r="C90" s="411" t="s">
        <v>853</v>
      </c>
      <c r="D90" s="386"/>
      <c r="E90" s="405" t="s">
        <v>1077</v>
      </c>
      <c r="F90" s="421">
        <v>1</v>
      </c>
      <c r="G90" s="140"/>
      <c r="H90" s="141"/>
      <c r="I90" s="238">
        <f t="shared" si="11"/>
        <v>0</v>
      </c>
      <c r="J90" s="140"/>
      <c r="K90" s="238">
        <f t="shared" si="12"/>
        <v>0</v>
      </c>
      <c r="L90" s="140"/>
      <c r="M90" s="242">
        <f t="shared" si="13"/>
        <v>0</v>
      </c>
      <c r="N90" s="141"/>
      <c r="O90" s="238">
        <f t="shared" si="14"/>
        <v>0</v>
      </c>
      <c r="P90" s="393"/>
      <c r="Q90" s="394">
        <f t="shared" si="15"/>
        <v>0</v>
      </c>
      <c r="R90" s="397"/>
      <c r="S90" s="395">
        <f t="shared" si="16"/>
        <v>0</v>
      </c>
      <c r="T90" s="108">
        <f t="shared" si="17"/>
        <v>0</v>
      </c>
      <c r="U90" s="106">
        <f t="shared" si="18"/>
        <v>0</v>
      </c>
      <c r="V90" s="107">
        <f t="shared" si="19"/>
        <v>0</v>
      </c>
      <c r="X90" s="97" t="s">
        <v>407</v>
      </c>
      <c r="Y90" s="228"/>
      <c r="Z90" s="412" t="s">
        <v>854</v>
      </c>
      <c r="AA90" s="97"/>
      <c r="AB90" s="105" t="s">
        <v>643</v>
      </c>
      <c r="AC90" s="113">
        <v>160</v>
      </c>
      <c r="AD90" s="417">
        <v>5</v>
      </c>
      <c r="AE90" s="123">
        <f t="shared" si="10"/>
        <v>5</v>
      </c>
      <c r="AF90" s="124"/>
      <c r="AG90" s="124"/>
      <c r="AH90" s="124"/>
      <c r="AI90" s="124"/>
      <c r="AJ90" s="124"/>
      <c r="AK90" s="124"/>
      <c r="AL90" s="124"/>
      <c r="AM90" s="124"/>
      <c r="AN90" s="124"/>
      <c r="AO90" s="124"/>
      <c r="AP90" s="124"/>
      <c r="AQ90" s="124"/>
      <c r="AR90" s="124"/>
      <c r="AS90" s="124"/>
      <c r="AT90" s="124"/>
      <c r="AU90" s="124"/>
      <c r="AV90" s="124"/>
      <c r="AW90" s="124"/>
      <c r="AX90" s="124"/>
      <c r="AY90" s="124"/>
      <c r="AZ90" s="124"/>
      <c r="BA90" s="124"/>
    </row>
    <row r="91" spans="1:53" ht="30" customHeight="1" x14ac:dyDescent="0.75">
      <c r="A91" s="390" t="s">
        <v>410</v>
      </c>
      <c r="B91" s="403"/>
      <c r="C91" s="404" t="s">
        <v>855</v>
      </c>
      <c r="D91" s="386"/>
      <c r="E91" s="405" t="s">
        <v>1077</v>
      </c>
      <c r="F91" s="421">
        <v>1</v>
      </c>
      <c r="G91" s="140"/>
      <c r="H91" s="141"/>
      <c r="I91" s="238">
        <f t="shared" si="11"/>
        <v>0</v>
      </c>
      <c r="J91" s="140"/>
      <c r="K91" s="238">
        <f t="shared" si="12"/>
        <v>0</v>
      </c>
      <c r="L91" s="140"/>
      <c r="M91" s="242">
        <f t="shared" si="13"/>
        <v>0</v>
      </c>
      <c r="N91" s="141"/>
      <c r="O91" s="238">
        <f t="shared" si="14"/>
        <v>0</v>
      </c>
      <c r="P91" s="393"/>
      <c r="Q91" s="394">
        <f t="shared" si="15"/>
        <v>0</v>
      </c>
      <c r="R91" s="397"/>
      <c r="S91" s="395">
        <f t="shared" si="16"/>
        <v>0</v>
      </c>
      <c r="T91" s="108">
        <f t="shared" si="17"/>
        <v>0</v>
      </c>
      <c r="U91" s="106">
        <f t="shared" si="18"/>
        <v>0</v>
      </c>
      <c r="V91" s="107">
        <f t="shared" si="19"/>
        <v>0</v>
      </c>
      <c r="X91" s="97" t="s">
        <v>410</v>
      </c>
      <c r="Y91" s="228"/>
      <c r="Z91" s="228" t="s">
        <v>856</v>
      </c>
      <c r="AA91" s="97"/>
      <c r="AB91" s="105" t="s">
        <v>643</v>
      </c>
      <c r="AC91" s="113">
        <v>160</v>
      </c>
      <c r="AD91" s="417">
        <v>7</v>
      </c>
      <c r="AE91" s="123">
        <f t="shared" si="10"/>
        <v>7</v>
      </c>
      <c r="AF91" s="124"/>
      <c r="AG91" s="124"/>
      <c r="AH91" s="124"/>
      <c r="AI91" s="124"/>
      <c r="AJ91" s="124"/>
      <c r="AK91" s="124"/>
      <c r="AL91" s="124"/>
      <c r="AM91" s="124"/>
      <c r="AN91" s="124"/>
      <c r="AO91" s="124"/>
      <c r="AP91" s="124"/>
      <c r="AQ91" s="124"/>
      <c r="AR91" s="124"/>
      <c r="AS91" s="124"/>
      <c r="AT91" s="124"/>
      <c r="AU91" s="124"/>
      <c r="AV91" s="124"/>
      <c r="AW91" s="124"/>
      <c r="AX91" s="124"/>
      <c r="AY91" s="124"/>
      <c r="AZ91" s="124"/>
      <c r="BA91" s="124"/>
    </row>
    <row r="92" spans="1:53" ht="30" customHeight="1" x14ac:dyDescent="0.75">
      <c r="A92" s="390" t="s">
        <v>411</v>
      </c>
      <c r="B92" s="403"/>
      <c r="C92" s="404" t="s">
        <v>857</v>
      </c>
      <c r="D92" s="386"/>
      <c r="E92" s="405" t="s">
        <v>1077</v>
      </c>
      <c r="F92" s="421">
        <v>1</v>
      </c>
      <c r="G92" s="140"/>
      <c r="H92" s="141"/>
      <c r="I92" s="238">
        <f t="shared" si="11"/>
        <v>0</v>
      </c>
      <c r="J92" s="140"/>
      <c r="K92" s="238">
        <f t="shared" si="12"/>
        <v>0</v>
      </c>
      <c r="L92" s="140"/>
      <c r="M92" s="242">
        <f t="shared" si="13"/>
        <v>0</v>
      </c>
      <c r="N92" s="141"/>
      <c r="O92" s="238">
        <f t="shared" si="14"/>
        <v>0</v>
      </c>
      <c r="P92" s="393"/>
      <c r="Q92" s="394">
        <f t="shared" si="15"/>
        <v>0</v>
      </c>
      <c r="R92" s="397"/>
      <c r="S92" s="395">
        <f t="shared" si="16"/>
        <v>0</v>
      </c>
      <c r="T92" s="108">
        <f t="shared" si="17"/>
        <v>0</v>
      </c>
      <c r="U92" s="106">
        <f t="shared" si="18"/>
        <v>0</v>
      </c>
      <c r="V92" s="107">
        <f t="shared" si="19"/>
        <v>0</v>
      </c>
      <c r="X92" s="97" t="s">
        <v>411</v>
      </c>
      <c r="Y92" s="228"/>
      <c r="Z92" s="228" t="s">
        <v>858</v>
      </c>
      <c r="AA92" s="97"/>
      <c r="AB92" s="105" t="s">
        <v>643</v>
      </c>
      <c r="AC92" s="113">
        <v>160</v>
      </c>
      <c r="AD92" s="417">
        <v>7</v>
      </c>
      <c r="AE92" s="123">
        <f t="shared" si="10"/>
        <v>7</v>
      </c>
      <c r="AF92" s="124"/>
      <c r="AG92" s="124"/>
      <c r="AH92" s="124"/>
      <c r="AI92" s="124"/>
      <c r="AJ92" s="124"/>
      <c r="AK92" s="124"/>
      <c r="AL92" s="124"/>
      <c r="AM92" s="124"/>
      <c r="AN92" s="124"/>
      <c r="AO92" s="124"/>
      <c r="AP92" s="124"/>
      <c r="AQ92" s="124"/>
      <c r="AR92" s="124"/>
      <c r="AS92" s="124"/>
      <c r="AT92" s="124"/>
      <c r="AU92" s="124"/>
      <c r="AV92" s="124"/>
      <c r="AW92" s="124"/>
      <c r="AX92" s="124"/>
      <c r="AY92" s="124"/>
      <c r="AZ92" s="124"/>
      <c r="BA92" s="124"/>
    </row>
    <row r="93" spans="1:53" ht="30" customHeight="1" x14ac:dyDescent="0.75">
      <c r="A93" s="390" t="s">
        <v>557</v>
      </c>
      <c r="B93" s="403"/>
      <c r="C93" s="411" t="s">
        <v>859</v>
      </c>
      <c r="D93" s="386"/>
      <c r="E93" s="405" t="s">
        <v>1077</v>
      </c>
      <c r="F93" s="421">
        <v>1</v>
      </c>
      <c r="G93" s="140"/>
      <c r="H93" s="141"/>
      <c r="I93" s="238">
        <f t="shared" si="11"/>
        <v>0</v>
      </c>
      <c r="J93" s="140"/>
      <c r="K93" s="238">
        <f t="shared" si="12"/>
        <v>0</v>
      </c>
      <c r="L93" s="140"/>
      <c r="M93" s="242">
        <f t="shared" si="13"/>
        <v>0</v>
      </c>
      <c r="N93" s="141"/>
      <c r="O93" s="238">
        <f t="shared" si="14"/>
        <v>0</v>
      </c>
      <c r="P93" s="393"/>
      <c r="Q93" s="394">
        <f t="shared" si="15"/>
        <v>0</v>
      </c>
      <c r="R93" s="397"/>
      <c r="S93" s="395">
        <f t="shared" si="16"/>
        <v>0</v>
      </c>
      <c r="T93" s="108">
        <f t="shared" si="17"/>
        <v>0</v>
      </c>
      <c r="U93" s="106">
        <f t="shared" si="18"/>
        <v>0</v>
      </c>
      <c r="V93" s="107">
        <f t="shared" si="19"/>
        <v>0</v>
      </c>
      <c r="X93" s="97" t="s">
        <v>557</v>
      </c>
      <c r="Y93" s="228"/>
      <c r="Z93" s="412" t="s">
        <v>860</v>
      </c>
      <c r="AA93" s="97"/>
      <c r="AB93" s="105" t="s">
        <v>729</v>
      </c>
      <c r="AC93" s="113">
        <v>50</v>
      </c>
      <c r="AD93" s="417">
        <v>7</v>
      </c>
      <c r="AE93" s="123">
        <f t="shared" si="10"/>
        <v>7</v>
      </c>
      <c r="AF93" s="124"/>
      <c r="AG93" s="124"/>
      <c r="AH93" s="124"/>
      <c r="AI93" s="124"/>
      <c r="AJ93" s="124"/>
      <c r="AK93" s="124"/>
      <c r="AL93" s="124"/>
      <c r="AM93" s="124"/>
      <c r="AN93" s="124"/>
      <c r="AO93" s="124"/>
      <c r="AP93" s="124"/>
      <c r="AQ93" s="124"/>
      <c r="AR93" s="124"/>
      <c r="AS93" s="124"/>
      <c r="AT93" s="124"/>
      <c r="AU93" s="124"/>
      <c r="AV93" s="124"/>
      <c r="AW93" s="124"/>
      <c r="AX93" s="124"/>
      <c r="AY93" s="124"/>
      <c r="AZ93" s="124"/>
      <c r="BA93" s="124"/>
    </row>
    <row r="94" spans="1:53" ht="30" customHeight="1" x14ac:dyDescent="0.75">
      <c r="A94" s="383" t="s">
        <v>415</v>
      </c>
      <c r="B94" s="384"/>
      <c r="C94" s="385" t="s">
        <v>861</v>
      </c>
      <c r="D94" s="386"/>
      <c r="E94" s="405"/>
      <c r="F94" s="421"/>
      <c r="G94" s="129"/>
      <c r="H94" s="144"/>
      <c r="I94" s="145"/>
      <c r="J94" s="129"/>
      <c r="K94" s="145"/>
      <c r="L94" s="129"/>
      <c r="M94" s="394"/>
      <c r="N94" s="394"/>
      <c r="O94" s="395"/>
      <c r="P94" s="129"/>
      <c r="Q94" s="144"/>
      <c r="R94" s="144"/>
      <c r="S94" s="145"/>
      <c r="T94" s="129"/>
      <c r="U94" s="144"/>
      <c r="V94" s="145"/>
      <c r="X94" s="117" t="s">
        <v>415</v>
      </c>
      <c r="Y94" s="118"/>
      <c r="Z94" s="118" t="s">
        <v>862</v>
      </c>
      <c r="AA94" s="97"/>
      <c r="AB94" s="105"/>
      <c r="AC94" s="113"/>
      <c r="AD94" s="417"/>
      <c r="AE94" s="123">
        <f t="shared" si="10"/>
        <v>0</v>
      </c>
      <c r="AF94" s="125"/>
      <c r="AG94" s="125"/>
      <c r="AH94" s="125"/>
      <c r="AI94" s="125"/>
      <c r="AJ94" s="122"/>
      <c r="AK94" s="122"/>
      <c r="AL94" s="122"/>
      <c r="AM94" s="124"/>
      <c r="AN94" s="125"/>
      <c r="AO94" s="126"/>
      <c r="AP94" s="126"/>
      <c r="AQ94" s="94"/>
      <c r="AR94" s="94"/>
      <c r="AS94" s="94"/>
      <c r="AT94" s="94"/>
      <c r="AU94" s="94"/>
      <c r="AV94" s="94"/>
      <c r="AW94" s="94"/>
      <c r="AX94" s="94"/>
      <c r="AY94" s="124"/>
      <c r="AZ94" s="126"/>
      <c r="BA94" s="126"/>
    </row>
    <row r="95" spans="1:53" ht="30" customHeight="1" x14ac:dyDescent="0.75">
      <c r="A95" s="419" t="s">
        <v>418</v>
      </c>
      <c r="B95" s="403"/>
      <c r="C95" s="404" t="s">
        <v>863</v>
      </c>
      <c r="D95" s="386"/>
      <c r="E95" s="405" t="s">
        <v>886</v>
      </c>
      <c r="F95" s="421">
        <v>1</v>
      </c>
      <c r="G95" s="140"/>
      <c r="H95" s="141"/>
      <c r="I95" s="238">
        <f t="shared" si="11"/>
        <v>0</v>
      </c>
      <c r="J95" s="140"/>
      <c r="K95" s="238">
        <f t="shared" si="12"/>
        <v>0</v>
      </c>
      <c r="L95" s="140"/>
      <c r="M95" s="242">
        <f t="shared" si="13"/>
        <v>0</v>
      </c>
      <c r="N95" s="141"/>
      <c r="O95" s="238">
        <f t="shared" si="14"/>
        <v>0</v>
      </c>
      <c r="P95" s="393"/>
      <c r="Q95" s="394">
        <f t="shared" si="15"/>
        <v>0</v>
      </c>
      <c r="R95" s="397"/>
      <c r="S95" s="395">
        <f t="shared" si="16"/>
        <v>0</v>
      </c>
      <c r="T95" s="108">
        <f t="shared" si="17"/>
        <v>0</v>
      </c>
      <c r="U95" s="106">
        <f t="shared" si="18"/>
        <v>0</v>
      </c>
      <c r="V95" s="107">
        <f t="shared" si="19"/>
        <v>0</v>
      </c>
      <c r="X95" s="110" t="s">
        <v>418</v>
      </c>
      <c r="Y95" s="228"/>
      <c r="Z95" s="228" t="s">
        <v>864</v>
      </c>
      <c r="AA95" s="97"/>
      <c r="AB95" s="105" t="s">
        <v>886</v>
      </c>
      <c r="AC95" s="113">
        <v>1</v>
      </c>
      <c r="AD95" s="417">
        <v>500</v>
      </c>
      <c r="AE95" s="123">
        <f t="shared" si="10"/>
        <v>500</v>
      </c>
      <c r="AF95" s="125"/>
      <c r="AG95" s="125"/>
      <c r="AH95" s="125"/>
      <c r="AI95" s="125"/>
      <c r="AJ95" s="125"/>
      <c r="AK95" s="125"/>
      <c r="AL95" s="125"/>
      <c r="AM95" s="125"/>
      <c r="AN95" s="125"/>
      <c r="AO95" s="125"/>
      <c r="AP95" s="125"/>
      <c r="AQ95" s="125"/>
      <c r="AR95" s="125"/>
      <c r="AS95" s="125"/>
      <c r="AT95" s="125"/>
      <c r="AU95" s="125"/>
      <c r="AV95" s="125"/>
      <c r="AW95" s="125"/>
      <c r="AX95" s="125"/>
      <c r="AY95" s="125"/>
      <c r="AZ95" s="125"/>
      <c r="BA95" s="125"/>
    </row>
    <row r="96" spans="1:53" ht="30" customHeight="1" x14ac:dyDescent="0.75">
      <c r="A96" s="419" t="s">
        <v>421</v>
      </c>
      <c r="B96" s="403"/>
      <c r="C96" s="404" t="s">
        <v>865</v>
      </c>
      <c r="D96" s="386"/>
      <c r="E96" s="405" t="s">
        <v>164</v>
      </c>
      <c r="F96" s="421">
        <v>2</v>
      </c>
      <c r="G96" s="140"/>
      <c r="H96" s="141"/>
      <c r="I96" s="238">
        <f t="shared" si="11"/>
        <v>0</v>
      </c>
      <c r="J96" s="140"/>
      <c r="K96" s="238">
        <f t="shared" si="12"/>
        <v>0</v>
      </c>
      <c r="L96" s="140"/>
      <c r="M96" s="242">
        <f t="shared" si="13"/>
        <v>0</v>
      </c>
      <c r="N96" s="141"/>
      <c r="O96" s="238">
        <f t="shared" si="14"/>
        <v>0</v>
      </c>
      <c r="P96" s="393"/>
      <c r="Q96" s="394">
        <f t="shared" si="15"/>
        <v>0</v>
      </c>
      <c r="R96" s="397"/>
      <c r="S96" s="395">
        <f t="shared" si="16"/>
        <v>0</v>
      </c>
      <c r="T96" s="108">
        <f t="shared" si="17"/>
        <v>0</v>
      </c>
      <c r="U96" s="106">
        <f t="shared" si="18"/>
        <v>0</v>
      </c>
      <c r="V96" s="107">
        <f t="shared" si="19"/>
        <v>0</v>
      </c>
      <c r="X96" s="110" t="s">
        <v>421</v>
      </c>
      <c r="Y96" s="228"/>
      <c r="Z96" s="228" t="s">
        <v>866</v>
      </c>
      <c r="AA96" s="97"/>
      <c r="AB96" s="105" t="s">
        <v>164</v>
      </c>
      <c r="AC96" s="113">
        <v>2</v>
      </c>
      <c r="AD96" s="417">
        <v>75</v>
      </c>
      <c r="AE96" s="123">
        <f t="shared" si="10"/>
        <v>150</v>
      </c>
      <c r="AF96" s="125"/>
      <c r="AG96" s="125"/>
      <c r="AH96" s="125"/>
      <c r="AI96" s="125"/>
      <c r="AJ96" s="125"/>
      <c r="AK96" s="125"/>
      <c r="AL96" s="125"/>
      <c r="AM96" s="125"/>
      <c r="AN96" s="125"/>
      <c r="AO96" s="125"/>
      <c r="AP96" s="125"/>
      <c r="AQ96" s="125"/>
      <c r="AR96" s="125"/>
      <c r="AS96" s="125"/>
      <c r="AT96" s="125"/>
      <c r="AU96" s="125"/>
      <c r="AV96" s="125"/>
      <c r="AW96" s="125"/>
      <c r="AX96" s="125"/>
      <c r="AY96" s="125"/>
      <c r="AZ96" s="125"/>
      <c r="BA96" s="125"/>
    </row>
    <row r="97" spans="1:53" ht="30" customHeight="1" x14ac:dyDescent="0.75">
      <c r="A97" s="422" t="s">
        <v>447</v>
      </c>
      <c r="B97" s="403"/>
      <c r="C97" s="385" t="s">
        <v>867</v>
      </c>
      <c r="D97" s="386"/>
      <c r="E97" s="405"/>
      <c r="F97" s="421"/>
      <c r="G97" s="129"/>
      <c r="H97" s="144"/>
      <c r="I97" s="145"/>
      <c r="J97" s="129"/>
      <c r="K97" s="145"/>
      <c r="L97" s="393"/>
      <c r="M97" s="394"/>
      <c r="N97" s="394"/>
      <c r="O97" s="395"/>
      <c r="P97" s="129"/>
      <c r="Q97" s="144"/>
      <c r="R97" s="144"/>
      <c r="S97" s="145"/>
      <c r="T97" s="129"/>
      <c r="U97" s="144"/>
      <c r="V97" s="145"/>
      <c r="X97" s="229" t="s">
        <v>447</v>
      </c>
      <c r="Y97" s="228"/>
      <c r="Z97" s="118" t="s">
        <v>868</v>
      </c>
      <c r="AA97" s="97"/>
      <c r="AB97" s="105"/>
      <c r="AC97" s="113"/>
      <c r="AD97" s="417"/>
      <c r="AE97" s="123">
        <f t="shared" si="10"/>
        <v>0</v>
      </c>
      <c r="AF97" s="125"/>
      <c r="AG97" s="127"/>
      <c r="AH97" s="126"/>
      <c r="AI97" s="121"/>
      <c r="AJ97" s="122"/>
      <c r="AK97" s="122"/>
      <c r="AL97" s="122"/>
      <c r="AM97" s="124"/>
      <c r="AN97" s="125"/>
      <c r="AO97" s="126"/>
      <c r="AP97" s="126"/>
      <c r="AQ97" s="94"/>
      <c r="AR97" s="94"/>
      <c r="AS97" s="94"/>
      <c r="AT97" s="94"/>
      <c r="AU97" s="94"/>
      <c r="AV97" s="94"/>
      <c r="AW97" s="94"/>
      <c r="AX97" s="94"/>
      <c r="AY97" s="124"/>
      <c r="AZ97" s="126"/>
      <c r="BA97" s="126"/>
    </row>
    <row r="98" spans="1:53" ht="30" customHeight="1" x14ac:dyDescent="0.75">
      <c r="A98" s="419" t="s">
        <v>450</v>
      </c>
      <c r="B98" s="403"/>
      <c r="C98" s="404" t="s">
        <v>869</v>
      </c>
      <c r="D98" s="386"/>
      <c r="E98" s="405" t="s">
        <v>886</v>
      </c>
      <c r="F98" s="421">
        <v>1</v>
      </c>
      <c r="G98" s="140"/>
      <c r="H98" s="141"/>
      <c r="I98" s="238">
        <f t="shared" si="11"/>
        <v>0</v>
      </c>
      <c r="J98" s="140"/>
      <c r="K98" s="238">
        <f t="shared" si="12"/>
        <v>0</v>
      </c>
      <c r="L98" s="140"/>
      <c r="M98" s="242">
        <f t="shared" si="13"/>
        <v>0</v>
      </c>
      <c r="N98" s="141"/>
      <c r="O98" s="238">
        <f t="shared" si="14"/>
        <v>0</v>
      </c>
      <c r="P98" s="393"/>
      <c r="Q98" s="394">
        <f t="shared" si="15"/>
        <v>0</v>
      </c>
      <c r="R98" s="397"/>
      <c r="S98" s="395">
        <f t="shared" si="16"/>
        <v>0</v>
      </c>
      <c r="T98" s="108">
        <f t="shared" si="17"/>
        <v>0</v>
      </c>
      <c r="U98" s="106">
        <f t="shared" si="18"/>
        <v>0</v>
      </c>
      <c r="V98" s="107">
        <f t="shared" si="19"/>
        <v>0</v>
      </c>
      <c r="X98" s="110" t="s">
        <v>450</v>
      </c>
      <c r="Y98" s="228"/>
      <c r="Z98" s="228" t="s">
        <v>870</v>
      </c>
      <c r="AA98" s="97"/>
      <c r="AB98" s="105" t="s">
        <v>886</v>
      </c>
      <c r="AC98" s="113">
        <v>1</v>
      </c>
      <c r="AD98" s="417">
        <f>500+1183.02007383527</f>
        <v>1683.0200738352701</v>
      </c>
      <c r="AE98" s="123">
        <f t="shared" si="10"/>
        <v>1683.0200738352701</v>
      </c>
      <c r="AF98" s="124"/>
      <c r="AG98" s="124"/>
      <c r="AH98" s="124"/>
      <c r="AI98" s="124"/>
      <c r="AJ98" s="124"/>
      <c r="AK98" s="124"/>
      <c r="AL98" s="124"/>
      <c r="AM98" s="124"/>
      <c r="AN98" s="124"/>
      <c r="AO98" s="124"/>
      <c r="AP98" s="124"/>
      <c r="AQ98" s="124"/>
      <c r="AR98" s="124"/>
      <c r="AS98" s="124"/>
      <c r="AT98" s="124"/>
      <c r="AU98" s="124"/>
      <c r="AV98" s="124"/>
      <c r="AW98" s="124"/>
      <c r="AX98" s="124"/>
      <c r="AY98" s="124"/>
      <c r="AZ98" s="124"/>
      <c r="BA98" s="124"/>
    </row>
    <row r="99" spans="1:53" ht="30" customHeight="1" x14ac:dyDescent="0.75">
      <c r="A99" s="419" t="s">
        <v>453</v>
      </c>
      <c r="B99" s="403"/>
      <c r="C99" s="404" t="s">
        <v>871</v>
      </c>
      <c r="D99" s="386"/>
      <c r="E99" s="405" t="s">
        <v>643</v>
      </c>
      <c r="F99" s="421">
        <v>30</v>
      </c>
      <c r="G99" s="140"/>
      <c r="H99" s="141"/>
      <c r="I99" s="238">
        <f t="shared" si="11"/>
        <v>0</v>
      </c>
      <c r="J99" s="140"/>
      <c r="K99" s="238">
        <f t="shared" si="12"/>
        <v>0</v>
      </c>
      <c r="L99" s="140"/>
      <c r="M99" s="242">
        <f t="shared" si="13"/>
        <v>0</v>
      </c>
      <c r="N99" s="141"/>
      <c r="O99" s="238">
        <f t="shared" si="14"/>
        <v>0</v>
      </c>
      <c r="P99" s="393"/>
      <c r="Q99" s="394">
        <f t="shared" si="15"/>
        <v>0</v>
      </c>
      <c r="R99" s="397"/>
      <c r="S99" s="395">
        <f t="shared" si="16"/>
        <v>0</v>
      </c>
      <c r="T99" s="108">
        <f t="shared" si="17"/>
        <v>0</v>
      </c>
      <c r="U99" s="106">
        <f t="shared" si="18"/>
        <v>0</v>
      </c>
      <c r="V99" s="107">
        <f t="shared" si="19"/>
        <v>0</v>
      </c>
      <c r="X99" s="110" t="s">
        <v>453</v>
      </c>
      <c r="Y99" s="228"/>
      <c r="Z99" s="228" t="s">
        <v>872</v>
      </c>
      <c r="AA99" s="97"/>
      <c r="AB99" s="105" t="s">
        <v>643</v>
      </c>
      <c r="AC99" s="113">
        <v>30</v>
      </c>
      <c r="AD99" s="417">
        <v>5</v>
      </c>
      <c r="AE99" s="123">
        <f t="shared" si="10"/>
        <v>150</v>
      </c>
      <c r="AF99" s="124"/>
      <c r="AG99" s="124"/>
      <c r="AH99" s="124"/>
      <c r="AI99" s="124"/>
      <c r="AJ99" s="124"/>
      <c r="AK99" s="124"/>
      <c r="AL99" s="124"/>
      <c r="AM99" s="124"/>
      <c r="AN99" s="124"/>
      <c r="AO99" s="124"/>
      <c r="AP99" s="124"/>
      <c r="AQ99" s="124"/>
      <c r="AR99" s="124"/>
      <c r="AS99" s="124"/>
      <c r="AT99" s="124"/>
      <c r="AU99" s="124"/>
      <c r="AV99" s="124"/>
      <c r="AW99" s="124"/>
      <c r="AX99" s="124"/>
      <c r="AY99" s="124"/>
      <c r="AZ99" s="124"/>
      <c r="BA99" s="124"/>
    </row>
    <row r="100" spans="1:53" ht="30" customHeight="1" x14ac:dyDescent="0.75">
      <c r="A100" s="419" t="s">
        <v>456</v>
      </c>
      <c r="B100" s="403"/>
      <c r="C100" s="404" t="s">
        <v>873</v>
      </c>
      <c r="D100" s="386"/>
      <c r="E100" s="405" t="s">
        <v>729</v>
      </c>
      <c r="F100" s="421">
        <v>40</v>
      </c>
      <c r="G100" s="140"/>
      <c r="H100" s="141"/>
      <c r="I100" s="238">
        <f t="shared" si="11"/>
        <v>0</v>
      </c>
      <c r="J100" s="140"/>
      <c r="K100" s="238">
        <f t="shared" si="12"/>
        <v>0</v>
      </c>
      <c r="L100" s="140"/>
      <c r="M100" s="242">
        <f t="shared" si="13"/>
        <v>0</v>
      </c>
      <c r="N100" s="141"/>
      <c r="O100" s="238">
        <f t="shared" si="14"/>
        <v>0</v>
      </c>
      <c r="P100" s="393"/>
      <c r="Q100" s="394">
        <f t="shared" si="15"/>
        <v>0</v>
      </c>
      <c r="R100" s="397"/>
      <c r="S100" s="395">
        <f t="shared" si="16"/>
        <v>0</v>
      </c>
      <c r="T100" s="108">
        <f t="shared" si="17"/>
        <v>0</v>
      </c>
      <c r="U100" s="106">
        <f t="shared" si="18"/>
        <v>0</v>
      </c>
      <c r="V100" s="107">
        <f t="shared" si="19"/>
        <v>0</v>
      </c>
      <c r="X100" s="110" t="s">
        <v>456</v>
      </c>
      <c r="Y100" s="228"/>
      <c r="Z100" s="228" t="s">
        <v>874</v>
      </c>
      <c r="AA100" s="97"/>
      <c r="AB100" s="105" t="s">
        <v>729</v>
      </c>
      <c r="AC100" s="113">
        <v>40</v>
      </c>
      <c r="AD100" s="417">
        <v>5</v>
      </c>
      <c r="AE100" s="123">
        <f t="shared" si="10"/>
        <v>200</v>
      </c>
      <c r="AF100" s="124"/>
      <c r="AG100" s="124"/>
      <c r="AH100" s="124"/>
      <c r="AI100" s="124"/>
      <c r="AJ100" s="124"/>
      <c r="AK100" s="124"/>
      <c r="AL100" s="124"/>
      <c r="AM100" s="124"/>
      <c r="AN100" s="124"/>
      <c r="AO100" s="124"/>
      <c r="AP100" s="124"/>
      <c r="AQ100" s="124"/>
      <c r="AR100" s="124"/>
      <c r="AS100" s="124"/>
      <c r="AT100" s="124"/>
      <c r="AU100" s="124"/>
      <c r="AV100" s="124"/>
      <c r="AW100" s="124"/>
      <c r="AX100" s="124"/>
      <c r="AY100" s="124"/>
      <c r="AZ100" s="124"/>
      <c r="BA100" s="124"/>
    </row>
    <row r="101" spans="1:53" ht="30" customHeight="1" thickBot="1" x14ac:dyDescent="0.9">
      <c r="A101" s="432" t="s">
        <v>459</v>
      </c>
      <c r="B101" s="433"/>
      <c r="C101" s="434" t="s">
        <v>875</v>
      </c>
      <c r="D101" s="435"/>
      <c r="E101" s="436" t="s">
        <v>643</v>
      </c>
      <c r="F101" s="437">
        <v>80</v>
      </c>
      <c r="G101" s="142"/>
      <c r="H101" s="143"/>
      <c r="I101" s="239">
        <f t="shared" si="11"/>
        <v>0</v>
      </c>
      <c r="J101" s="142"/>
      <c r="K101" s="239">
        <f t="shared" si="12"/>
        <v>0</v>
      </c>
      <c r="L101" s="142"/>
      <c r="M101" s="243">
        <f t="shared" si="13"/>
        <v>0</v>
      </c>
      <c r="N101" s="143"/>
      <c r="O101" s="239">
        <f t="shared" si="14"/>
        <v>0</v>
      </c>
      <c r="P101" s="438"/>
      <c r="Q101" s="439">
        <f t="shared" si="15"/>
        <v>0</v>
      </c>
      <c r="R101" s="440"/>
      <c r="S101" s="441">
        <f t="shared" si="16"/>
        <v>0</v>
      </c>
      <c r="T101" s="132">
        <f t="shared" si="17"/>
        <v>0</v>
      </c>
      <c r="U101" s="133">
        <f t="shared" si="18"/>
        <v>0</v>
      </c>
      <c r="V101" s="134">
        <f t="shared" si="19"/>
        <v>0</v>
      </c>
      <c r="X101" s="110" t="s">
        <v>459</v>
      </c>
      <c r="Y101" s="228"/>
      <c r="Z101" s="228" t="s">
        <v>876</v>
      </c>
      <c r="AA101" s="97"/>
      <c r="AB101" s="105" t="s">
        <v>643</v>
      </c>
      <c r="AC101" s="113">
        <v>80</v>
      </c>
      <c r="AD101" s="417">
        <v>5</v>
      </c>
      <c r="AE101" s="123">
        <f t="shared" si="10"/>
        <v>400</v>
      </c>
      <c r="AF101" s="124"/>
      <c r="AG101" s="124"/>
      <c r="AH101" s="124"/>
      <c r="AI101" s="124"/>
      <c r="AJ101" s="124"/>
      <c r="AK101" s="124"/>
      <c r="AL101" s="124"/>
      <c r="AM101" s="124"/>
      <c r="AN101" s="124"/>
      <c r="AO101" s="124"/>
      <c r="AP101" s="124"/>
      <c r="AQ101" s="124"/>
      <c r="AR101" s="124"/>
      <c r="AS101" s="124"/>
      <c r="AT101" s="124"/>
      <c r="AU101" s="124"/>
      <c r="AV101" s="124"/>
      <c r="AW101" s="124"/>
      <c r="AX101" s="124"/>
      <c r="AY101" s="124"/>
      <c r="AZ101" s="124"/>
      <c r="BA101" s="124"/>
    </row>
    <row r="102" spans="1:53" ht="30" customHeight="1" thickTop="1" thickBot="1" x14ac:dyDescent="0.9">
      <c r="A102" s="829" t="s">
        <v>877</v>
      </c>
      <c r="B102" s="830"/>
      <c r="C102" s="830"/>
      <c r="D102" s="830"/>
      <c r="E102" s="830"/>
      <c r="F102" s="831"/>
      <c r="G102" s="442"/>
      <c r="H102" s="443"/>
      <c r="I102" s="136">
        <f>SUM(I6:I101)</f>
        <v>0</v>
      </c>
      <c r="J102" s="444"/>
      <c r="K102" s="136">
        <f>SUM(K6:K101)</f>
        <v>0</v>
      </c>
      <c r="L102" s="442"/>
      <c r="M102" s="136">
        <f>SUM(M6:M101)</f>
        <v>0</v>
      </c>
      <c r="N102" s="445"/>
      <c r="O102" s="136">
        <f>SUM(O6:O101)</f>
        <v>0</v>
      </c>
      <c r="P102" s="442"/>
      <c r="Q102" s="136">
        <f>SUM(Q6:Q101)</f>
        <v>0</v>
      </c>
      <c r="R102" s="446"/>
      <c r="S102" s="137">
        <f>SUM(S6:S101)</f>
        <v>0</v>
      </c>
      <c r="T102" s="138">
        <f t="shared" ref="T102" si="20">SUM(I102,M102,Q102)</f>
        <v>0</v>
      </c>
      <c r="U102" s="136">
        <f>SUM(U6:U101)</f>
        <v>0</v>
      </c>
      <c r="V102" s="139">
        <f>SUM(V6:V101)</f>
        <v>0</v>
      </c>
      <c r="X102" s="118" t="s">
        <v>878</v>
      </c>
      <c r="Y102" s="447"/>
      <c r="Z102" s="448"/>
      <c r="AA102" s="97"/>
      <c r="AB102" s="97"/>
      <c r="AC102" s="103"/>
      <c r="AD102" s="449"/>
      <c r="AE102" s="450"/>
      <c r="AF102" s="125"/>
      <c r="AG102" s="451"/>
      <c r="AH102" s="126"/>
      <c r="AI102" s="311"/>
      <c r="AJ102" s="125"/>
      <c r="AK102" s="452"/>
      <c r="AL102" s="126"/>
      <c r="AM102" s="449"/>
      <c r="AN102" s="125"/>
      <c r="AO102" s="452"/>
      <c r="AP102" s="126"/>
      <c r="AQ102" s="453"/>
      <c r="AR102" s="312"/>
      <c r="AS102" s="312"/>
      <c r="AT102" s="312"/>
      <c r="AU102" s="312"/>
      <c r="AV102" s="312"/>
      <c r="AW102" s="312"/>
      <c r="AX102" s="454"/>
      <c r="AY102" s="124"/>
      <c r="AZ102" s="126"/>
      <c r="BA102" s="126"/>
    </row>
    <row r="103" spans="1:53" hidden="1" x14ac:dyDescent="0.75">
      <c r="AE103" s="456">
        <f>SUM(AE6:AE101)</f>
        <v>35234.746033136573</v>
      </c>
    </row>
    <row r="104" spans="1:53" hidden="1" x14ac:dyDescent="0.75">
      <c r="Q104" s="457">
        <v>25444.979274097794</v>
      </c>
      <c r="R104" s="457"/>
      <c r="S104" s="457">
        <v>10904.991117470487</v>
      </c>
      <c r="AD104" s="249" t="s">
        <v>879</v>
      </c>
      <c r="AE104" s="249">
        <v>1183.0200738352701</v>
      </c>
    </row>
    <row r="105" spans="1:53" hidden="1" x14ac:dyDescent="0.75">
      <c r="AD105" s="249" t="s">
        <v>880</v>
      </c>
      <c r="AE105" s="249">
        <v>71516.92070930131</v>
      </c>
    </row>
    <row r="106" spans="1:53" hidden="1" x14ac:dyDescent="0.75">
      <c r="Q106" s="457">
        <f>Q104+S104</f>
        <v>36349.970391568277</v>
      </c>
      <c r="AE106" s="249">
        <f>AE105+AE104</f>
        <v>72699.940783136582</v>
      </c>
    </row>
  </sheetData>
  <mergeCells count="35">
    <mergeCell ref="AM1:AP1"/>
    <mergeCell ref="AY1:BA1"/>
    <mergeCell ref="A1:F1"/>
    <mergeCell ref="G1:I1"/>
    <mergeCell ref="J1:K1"/>
    <mergeCell ref="L1:O1"/>
    <mergeCell ref="P1:S1"/>
    <mergeCell ref="T1:V3"/>
    <mergeCell ref="A2:A5"/>
    <mergeCell ref="B2:C3"/>
    <mergeCell ref="D2:D5"/>
    <mergeCell ref="E2:E5"/>
    <mergeCell ref="L2:L3"/>
    <mergeCell ref="M2:M3"/>
    <mergeCell ref="AD1:AF1"/>
    <mergeCell ref="AG1:AH1"/>
    <mergeCell ref="A102:F102"/>
    <mergeCell ref="AY2:BA2"/>
    <mergeCell ref="J3:K3"/>
    <mergeCell ref="AG3:AH3"/>
    <mergeCell ref="AI3:AL3"/>
    <mergeCell ref="AM3:AN3"/>
    <mergeCell ref="B4:C5"/>
    <mergeCell ref="O2:O3"/>
    <mergeCell ref="P2:P3"/>
    <mergeCell ref="Q2:Q3"/>
    <mergeCell ref="R2:R3"/>
    <mergeCell ref="S2:S3"/>
    <mergeCell ref="AD2:AE2"/>
    <mergeCell ref="AI1:AL1"/>
    <mergeCell ref="F2:F4"/>
    <mergeCell ref="G2:H2"/>
    <mergeCell ref="I2:I3"/>
    <mergeCell ref="N2:N3"/>
    <mergeCell ref="X1:A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8EE76-5677-4BD9-A625-FC4F8EDFBED4}">
  <sheetPr>
    <tabColor theme="5" tint="0.59999389629810485"/>
  </sheetPr>
  <dimension ref="A1:BA78"/>
  <sheetViews>
    <sheetView showZeros="0" topLeftCell="A14" zoomScale="48" zoomScaleNormal="48" workbookViewId="0">
      <selection activeCell="H15" sqref="H15"/>
    </sheetView>
  </sheetViews>
  <sheetFormatPr baseColWidth="10" defaultColWidth="9.1796875" defaultRowHeight="15.75" x14ac:dyDescent="0.75"/>
  <cols>
    <col min="1" max="1" width="8.81640625" style="249" customWidth="1"/>
    <col min="2" max="2" width="3.1796875" style="249" customWidth="1"/>
    <col min="3" max="3" width="51.54296875" style="257" customWidth="1"/>
    <col min="4" max="4" width="7.81640625" style="249" customWidth="1"/>
    <col min="5" max="6" width="7.81640625" style="455" customWidth="1"/>
    <col min="7" max="9" width="15.81640625" style="249" customWidth="1"/>
    <col min="10" max="11" width="20.81640625" style="249" customWidth="1"/>
    <col min="12" max="13" width="15.81640625" style="249" customWidth="1"/>
    <col min="14" max="15" width="18.81640625" style="249" customWidth="1"/>
    <col min="16" max="17" width="15.81640625" style="249" customWidth="1"/>
    <col min="18" max="19" width="18.54296875" style="249" customWidth="1"/>
    <col min="20" max="20" width="16.453125" style="249" customWidth="1"/>
    <col min="21" max="21" width="20" style="249" customWidth="1"/>
    <col min="22" max="22" width="21.90625" style="249" bestFit="1" customWidth="1"/>
    <col min="23" max="29" width="9.1796875" style="249" hidden="1" customWidth="1"/>
    <col min="30" max="55" width="0" style="249" hidden="1" customWidth="1"/>
    <col min="56" max="16384" width="9.1796875" style="249"/>
  </cols>
  <sheetData>
    <row r="1" spans="1:53" ht="57.75" customHeight="1" x14ac:dyDescent="0.75">
      <c r="A1" s="842" t="s">
        <v>998</v>
      </c>
      <c r="B1" s="843"/>
      <c r="C1" s="843"/>
      <c r="D1" s="843"/>
      <c r="E1" s="843"/>
      <c r="F1" s="844"/>
      <c r="G1" s="842" t="s">
        <v>992</v>
      </c>
      <c r="H1" s="843"/>
      <c r="I1" s="844"/>
      <c r="J1" s="842" t="s">
        <v>993</v>
      </c>
      <c r="K1" s="844"/>
      <c r="L1" s="842" t="s">
        <v>1000</v>
      </c>
      <c r="M1" s="843"/>
      <c r="N1" s="843"/>
      <c r="O1" s="844"/>
      <c r="P1" s="842" t="s">
        <v>995</v>
      </c>
      <c r="Q1" s="843"/>
      <c r="R1" s="843"/>
      <c r="S1" s="844"/>
      <c r="T1" s="845" t="s">
        <v>558</v>
      </c>
      <c r="U1" s="846"/>
      <c r="V1" s="847"/>
      <c r="X1" s="828" t="s">
        <v>999</v>
      </c>
      <c r="Y1" s="828"/>
      <c r="Z1" s="828"/>
      <c r="AA1" s="828"/>
      <c r="AB1" s="828"/>
      <c r="AC1" s="828"/>
      <c r="AD1" s="818" t="s">
        <v>666</v>
      </c>
      <c r="AE1" s="819"/>
      <c r="AF1" s="820"/>
      <c r="AG1" s="818" t="s">
        <v>667</v>
      </c>
      <c r="AH1" s="820"/>
      <c r="AI1" s="818" t="s">
        <v>1</v>
      </c>
      <c r="AJ1" s="819"/>
      <c r="AK1" s="819"/>
      <c r="AL1" s="820"/>
      <c r="AM1" s="818" t="s">
        <v>2</v>
      </c>
      <c r="AN1" s="819"/>
      <c r="AO1" s="819"/>
      <c r="AP1" s="820"/>
      <c r="AQ1" s="119"/>
      <c r="AR1" s="119"/>
      <c r="AS1" s="119"/>
      <c r="AT1" s="119"/>
      <c r="AU1" s="119"/>
      <c r="AV1" s="119"/>
      <c r="AW1" s="119"/>
      <c r="AX1" s="119"/>
      <c r="AY1" s="832" t="s">
        <v>0</v>
      </c>
      <c r="AZ1" s="832"/>
      <c r="BA1" s="832"/>
    </row>
    <row r="2" spans="1:53" ht="17.25" customHeight="1" x14ac:dyDescent="0.75">
      <c r="A2" s="839" t="s">
        <v>3</v>
      </c>
      <c r="B2" s="855" t="s">
        <v>4</v>
      </c>
      <c r="C2" s="856"/>
      <c r="D2" s="826" t="s">
        <v>982</v>
      </c>
      <c r="E2" s="826" t="s">
        <v>9</v>
      </c>
      <c r="F2" s="821" t="s">
        <v>1005</v>
      </c>
      <c r="G2" s="824" t="s">
        <v>5</v>
      </c>
      <c r="H2" s="825"/>
      <c r="I2" s="369" t="s">
        <v>6</v>
      </c>
      <c r="J2" s="368" t="s">
        <v>5</v>
      </c>
      <c r="K2" s="369" t="s">
        <v>6</v>
      </c>
      <c r="L2" s="839" t="s">
        <v>5</v>
      </c>
      <c r="M2" s="826" t="s">
        <v>6</v>
      </c>
      <c r="N2" s="826" t="s">
        <v>5</v>
      </c>
      <c r="O2" s="821" t="s">
        <v>6</v>
      </c>
      <c r="P2" s="839" t="s">
        <v>5</v>
      </c>
      <c r="Q2" s="826" t="s">
        <v>6</v>
      </c>
      <c r="R2" s="826" t="s">
        <v>5</v>
      </c>
      <c r="S2" s="821" t="s">
        <v>6</v>
      </c>
      <c r="T2" s="848"/>
      <c r="U2" s="849"/>
      <c r="V2" s="850"/>
      <c r="X2" s="74" t="s">
        <v>3</v>
      </c>
      <c r="Y2" s="371" t="s">
        <v>4</v>
      </c>
      <c r="Z2" s="279"/>
      <c r="AA2" s="75"/>
      <c r="AB2" s="75"/>
      <c r="AC2" s="75"/>
      <c r="AD2" s="841" t="s">
        <v>668</v>
      </c>
      <c r="AE2" s="841"/>
      <c r="AF2" s="74" t="s">
        <v>6</v>
      </c>
      <c r="AG2" s="74" t="s">
        <v>668</v>
      </c>
      <c r="AH2" s="74" t="s">
        <v>6</v>
      </c>
      <c r="AI2" s="76" t="s">
        <v>668</v>
      </c>
      <c r="AJ2" s="76" t="s">
        <v>6</v>
      </c>
      <c r="AK2" s="76" t="s">
        <v>668</v>
      </c>
      <c r="AL2" s="76" t="s">
        <v>6</v>
      </c>
      <c r="AM2" s="76" t="s">
        <v>668</v>
      </c>
      <c r="AN2" s="76" t="s">
        <v>6</v>
      </c>
      <c r="AO2" s="76" t="s">
        <v>668</v>
      </c>
      <c r="AP2" s="76" t="s">
        <v>6</v>
      </c>
      <c r="AQ2" s="119"/>
      <c r="AR2" s="119"/>
      <c r="AS2" s="119"/>
      <c r="AT2" s="119"/>
      <c r="AU2" s="119"/>
      <c r="AV2" s="119"/>
      <c r="AW2" s="119"/>
      <c r="AX2" s="119"/>
      <c r="AY2" s="832" t="s">
        <v>669</v>
      </c>
      <c r="AZ2" s="832"/>
      <c r="BA2" s="832"/>
    </row>
    <row r="3" spans="1:53" s="257" customFormat="1" ht="18.75" customHeight="1" x14ac:dyDescent="0.75">
      <c r="A3" s="854"/>
      <c r="B3" s="857"/>
      <c r="C3" s="858"/>
      <c r="D3" s="859"/>
      <c r="E3" s="859"/>
      <c r="F3" s="822"/>
      <c r="G3" s="372" t="s">
        <v>10</v>
      </c>
      <c r="H3" s="373" t="s">
        <v>11</v>
      </c>
      <c r="I3" s="458"/>
      <c r="J3" s="833" t="s">
        <v>12</v>
      </c>
      <c r="K3" s="834"/>
      <c r="L3" s="840"/>
      <c r="M3" s="827"/>
      <c r="N3" s="827"/>
      <c r="O3" s="823"/>
      <c r="P3" s="840"/>
      <c r="Q3" s="827"/>
      <c r="R3" s="827"/>
      <c r="S3" s="823"/>
      <c r="T3" s="851"/>
      <c r="U3" s="852"/>
      <c r="V3" s="853"/>
      <c r="X3" s="76"/>
      <c r="Y3" s="374"/>
      <c r="Z3" s="77" t="s">
        <v>881</v>
      </c>
      <c r="AA3" s="76" t="s">
        <v>671</v>
      </c>
      <c r="AB3" s="76" t="s">
        <v>13</v>
      </c>
      <c r="AC3" s="76" t="s">
        <v>14</v>
      </c>
      <c r="AD3" s="284" t="s">
        <v>10</v>
      </c>
      <c r="AE3" s="283" t="s">
        <v>11</v>
      </c>
      <c r="AF3" s="284"/>
      <c r="AG3" s="818" t="s">
        <v>672</v>
      </c>
      <c r="AH3" s="820"/>
      <c r="AI3" s="818"/>
      <c r="AJ3" s="819"/>
      <c r="AK3" s="819"/>
      <c r="AL3" s="820"/>
      <c r="AM3" s="818"/>
      <c r="AN3" s="820"/>
      <c r="AO3" s="280"/>
      <c r="AP3" s="279"/>
      <c r="AQ3" s="78"/>
      <c r="AR3" s="78"/>
      <c r="AS3" s="78"/>
      <c r="AT3" s="78"/>
      <c r="AU3" s="78"/>
      <c r="AV3" s="78"/>
      <c r="AW3" s="78"/>
      <c r="AX3" s="78"/>
      <c r="AY3" s="79"/>
      <c r="AZ3" s="80"/>
      <c r="BA3" s="79"/>
    </row>
    <row r="4" spans="1:53" s="257" customFormat="1" ht="29.25" customHeight="1" x14ac:dyDescent="0.75">
      <c r="A4" s="854"/>
      <c r="B4" s="835" t="s">
        <v>1023</v>
      </c>
      <c r="C4" s="836"/>
      <c r="D4" s="859"/>
      <c r="E4" s="859"/>
      <c r="F4" s="823"/>
      <c r="G4" s="81" t="s">
        <v>996</v>
      </c>
      <c r="H4" s="82" t="s">
        <v>996</v>
      </c>
      <c r="I4" s="83" t="s">
        <v>996</v>
      </c>
      <c r="J4" s="375" t="s">
        <v>559</v>
      </c>
      <c r="K4" s="376" t="s">
        <v>559</v>
      </c>
      <c r="L4" s="81" t="s">
        <v>996</v>
      </c>
      <c r="M4" s="82" t="s">
        <v>996</v>
      </c>
      <c r="N4" s="377" t="s">
        <v>559</v>
      </c>
      <c r="O4" s="376" t="s">
        <v>559</v>
      </c>
      <c r="P4" s="81" t="s">
        <v>996</v>
      </c>
      <c r="Q4" s="82" t="s">
        <v>996</v>
      </c>
      <c r="R4" s="377" t="s">
        <v>559</v>
      </c>
      <c r="S4" s="376" t="s">
        <v>559</v>
      </c>
      <c r="T4" s="81" t="s">
        <v>996</v>
      </c>
      <c r="U4" s="377" t="s">
        <v>559</v>
      </c>
      <c r="V4" s="376" t="s">
        <v>559</v>
      </c>
      <c r="X4" s="76"/>
      <c r="Y4" s="378"/>
      <c r="Z4" s="84"/>
      <c r="AA4" s="76"/>
      <c r="AB4" s="76"/>
      <c r="AC4" s="76"/>
      <c r="AD4" s="82" t="s">
        <v>673</v>
      </c>
      <c r="AE4" s="82" t="s">
        <v>673</v>
      </c>
      <c r="AF4" s="82" t="s">
        <v>673</v>
      </c>
      <c r="AG4" s="82" t="s">
        <v>16</v>
      </c>
      <c r="AH4" s="82" t="s">
        <v>16</v>
      </c>
      <c r="AI4" s="82" t="s">
        <v>673</v>
      </c>
      <c r="AJ4" s="82" t="s">
        <v>673</v>
      </c>
      <c r="AK4" s="82" t="s">
        <v>16</v>
      </c>
      <c r="AL4" s="82" t="s">
        <v>16</v>
      </c>
      <c r="AM4" s="82" t="s">
        <v>673</v>
      </c>
      <c r="AN4" s="82" t="s">
        <v>673</v>
      </c>
      <c r="AO4" s="82" t="s">
        <v>16</v>
      </c>
      <c r="AP4" s="82" t="s">
        <v>16</v>
      </c>
      <c r="AQ4" s="84" t="s">
        <v>997</v>
      </c>
      <c r="AR4" s="82" t="s">
        <v>16</v>
      </c>
      <c r="AS4" s="85"/>
      <c r="AT4" s="85"/>
      <c r="AU4" s="85"/>
      <c r="AV4" s="85"/>
      <c r="AW4" s="85"/>
      <c r="AX4" s="85"/>
      <c r="AY4" s="82" t="s">
        <v>673</v>
      </c>
      <c r="AZ4" s="82" t="s">
        <v>16</v>
      </c>
      <c r="BA4" s="82" t="s">
        <v>16</v>
      </c>
    </row>
    <row r="5" spans="1:53" x14ac:dyDescent="0.75">
      <c r="A5" s="840"/>
      <c r="B5" s="837"/>
      <c r="C5" s="838"/>
      <c r="D5" s="827"/>
      <c r="E5" s="827"/>
      <c r="F5" s="379">
        <v>1</v>
      </c>
      <c r="G5" s="380">
        <v>2</v>
      </c>
      <c r="H5" s="381">
        <v>3</v>
      </c>
      <c r="I5" s="379" t="s">
        <v>17</v>
      </c>
      <c r="J5" s="380" t="s">
        <v>18</v>
      </c>
      <c r="K5" s="379" t="s">
        <v>19</v>
      </c>
      <c r="L5" s="380">
        <v>7</v>
      </c>
      <c r="M5" s="381" t="s">
        <v>20</v>
      </c>
      <c r="N5" s="381">
        <v>9</v>
      </c>
      <c r="O5" s="379" t="s">
        <v>21</v>
      </c>
      <c r="P5" s="380">
        <v>11</v>
      </c>
      <c r="Q5" s="381" t="s">
        <v>22</v>
      </c>
      <c r="R5" s="381">
        <v>13</v>
      </c>
      <c r="S5" s="379" t="s">
        <v>23</v>
      </c>
      <c r="T5" s="380" t="s">
        <v>24</v>
      </c>
      <c r="U5" s="381" t="s">
        <v>25</v>
      </c>
      <c r="V5" s="379" t="s">
        <v>1072</v>
      </c>
      <c r="X5" s="89"/>
      <c r="Y5" s="382"/>
      <c r="Z5" s="90"/>
      <c r="AA5" s="79"/>
      <c r="AB5" s="79"/>
      <c r="AC5" s="91">
        <v>1</v>
      </c>
      <c r="AD5" s="91">
        <v>2</v>
      </c>
      <c r="AE5" s="91">
        <v>3</v>
      </c>
      <c r="AF5" s="91" t="s">
        <v>17</v>
      </c>
      <c r="AG5" s="91" t="s">
        <v>18</v>
      </c>
      <c r="AH5" s="91" t="s">
        <v>19</v>
      </c>
      <c r="AI5" s="91">
        <v>7</v>
      </c>
      <c r="AJ5" s="91" t="s">
        <v>20</v>
      </c>
      <c r="AK5" s="91">
        <v>9</v>
      </c>
      <c r="AL5" s="91" t="s">
        <v>21</v>
      </c>
      <c r="AM5" s="91">
        <v>11</v>
      </c>
      <c r="AN5" s="91" t="s">
        <v>22</v>
      </c>
      <c r="AO5" s="91">
        <v>13</v>
      </c>
      <c r="AP5" s="91" t="s">
        <v>23</v>
      </c>
      <c r="AQ5" s="92"/>
      <c r="AR5" s="91"/>
      <c r="AS5" s="91"/>
      <c r="AT5" s="91"/>
      <c r="AU5" s="91"/>
      <c r="AV5" s="91"/>
      <c r="AW5" s="91"/>
      <c r="AX5" s="93"/>
      <c r="AY5" s="91" t="s">
        <v>24</v>
      </c>
      <c r="AZ5" s="91" t="s">
        <v>25</v>
      </c>
      <c r="BA5" s="91" t="s">
        <v>26</v>
      </c>
    </row>
    <row r="6" spans="1:53" ht="30" customHeight="1" x14ac:dyDescent="0.7">
      <c r="A6" s="383" t="s">
        <v>35</v>
      </c>
      <c r="B6" s="384"/>
      <c r="C6" s="384" t="s">
        <v>674</v>
      </c>
      <c r="D6" s="386"/>
      <c r="E6" s="387" t="s">
        <v>886</v>
      </c>
      <c r="F6" s="388" t="s">
        <v>35</v>
      </c>
      <c r="G6" s="49"/>
      <c r="H6" s="50"/>
      <c r="I6" s="215">
        <f>F6*H6</f>
        <v>0</v>
      </c>
      <c r="J6" s="49"/>
      <c r="K6" s="215">
        <f>F6*J6</f>
        <v>0</v>
      </c>
      <c r="L6" s="51"/>
      <c r="M6" s="216">
        <f>F6*L6</f>
        <v>0</v>
      </c>
      <c r="N6" s="51"/>
      <c r="O6" s="215">
        <f>F6*N6</f>
        <v>0</v>
      </c>
      <c r="P6" s="51"/>
      <c r="Q6" s="216">
        <f>F6*P6</f>
        <v>0</v>
      </c>
      <c r="R6" s="51"/>
      <c r="S6" s="216">
        <f>F6*R6</f>
        <v>0</v>
      </c>
      <c r="T6" s="216">
        <f>I6+M6+Q6</f>
        <v>0</v>
      </c>
      <c r="U6" s="215">
        <f>+K6+O6+S6</f>
        <v>0</v>
      </c>
      <c r="V6" s="215">
        <f>+T6*652.69+U6</f>
        <v>0</v>
      </c>
      <c r="X6" s="117" t="s">
        <v>35</v>
      </c>
      <c r="Y6" s="114"/>
      <c r="Z6" s="114" t="s">
        <v>675</v>
      </c>
      <c r="AA6" s="97"/>
      <c r="AB6" s="98" t="s">
        <v>886</v>
      </c>
      <c r="AC6" s="97" t="s">
        <v>35</v>
      </c>
      <c r="AD6" s="120" t="s">
        <v>676</v>
      </c>
      <c r="AE6" s="123">
        <f>AD6*AC6</f>
        <v>500</v>
      </c>
      <c r="AF6" s="123"/>
      <c r="AG6" s="121"/>
      <c r="AH6" s="122"/>
      <c r="AI6" s="121"/>
      <c r="AJ6" s="122"/>
      <c r="AK6" s="122"/>
      <c r="AL6" s="122"/>
      <c r="AM6" s="120"/>
      <c r="AN6" s="123"/>
      <c r="AO6" s="122"/>
      <c r="AP6" s="122"/>
      <c r="AQ6" s="94"/>
      <c r="AR6" s="94"/>
      <c r="AS6" s="94"/>
      <c r="AT6" s="94"/>
      <c r="AU6" s="94"/>
      <c r="AV6" s="94"/>
      <c r="AW6" s="94"/>
      <c r="AX6" s="94"/>
      <c r="AY6" s="120"/>
      <c r="AZ6" s="122"/>
      <c r="BA6" s="122"/>
    </row>
    <row r="7" spans="1:53" ht="10" customHeight="1" x14ac:dyDescent="0.75">
      <c r="A7" s="390"/>
      <c r="B7" s="391"/>
      <c r="C7" s="391"/>
      <c r="D7" s="386"/>
      <c r="E7" s="387"/>
      <c r="F7" s="388"/>
      <c r="G7" s="393"/>
      <c r="H7" s="394"/>
      <c r="I7" s="395"/>
      <c r="J7" s="393"/>
      <c r="K7" s="395"/>
      <c r="L7" s="129"/>
      <c r="M7" s="459"/>
      <c r="N7" s="144"/>
      <c r="O7" s="145"/>
      <c r="P7" s="393"/>
      <c r="Q7" s="460"/>
      <c r="R7" s="394"/>
      <c r="S7" s="461"/>
      <c r="T7" s="247"/>
      <c r="U7" s="144"/>
      <c r="V7" s="145"/>
      <c r="X7" s="97"/>
      <c r="Y7" s="396"/>
      <c r="Z7" s="396"/>
      <c r="AA7" s="97"/>
      <c r="AB7" s="98"/>
      <c r="AC7" s="97"/>
      <c r="AD7" s="120"/>
      <c r="AE7" s="123"/>
      <c r="AF7" s="123"/>
      <c r="AG7" s="121"/>
      <c r="AH7" s="122"/>
      <c r="AI7" s="124"/>
      <c r="AJ7" s="125"/>
      <c r="AK7" s="126"/>
      <c r="AL7" s="126"/>
      <c r="AM7" s="120"/>
      <c r="AN7" s="123"/>
      <c r="AO7" s="122"/>
      <c r="AP7" s="122"/>
      <c r="AQ7" s="94"/>
      <c r="AR7" s="94"/>
      <c r="AS7" s="94"/>
      <c r="AT7" s="94"/>
      <c r="AU7" s="94"/>
      <c r="AV7" s="94"/>
      <c r="AW7" s="94"/>
      <c r="AX7" s="94"/>
      <c r="AY7" s="124"/>
      <c r="AZ7" s="126"/>
      <c r="BA7" s="126"/>
    </row>
    <row r="8" spans="1:53" ht="30" customHeight="1" x14ac:dyDescent="0.75">
      <c r="A8" s="383" t="s">
        <v>55</v>
      </c>
      <c r="B8" s="384"/>
      <c r="C8" s="384" t="s">
        <v>677</v>
      </c>
      <c r="D8" s="386"/>
      <c r="E8" s="387" t="s">
        <v>886</v>
      </c>
      <c r="F8" s="388" t="s">
        <v>35</v>
      </c>
      <c r="G8" s="140"/>
      <c r="H8" s="141"/>
      <c r="I8" s="238">
        <f t="shared" ref="I8:I64" si="0">F8*H8</f>
        <v>0</v>
      </c>
      <c r="J8" s="140"/>
      <c r="K8" s="238">
        <f t="shared" ref="K8:K64" si="1">F8*J8</f>
        <v>0</v>
      </c>
      <c r="L8" s="140"/>
      <c r="M8" s="244">
        <f t="shared" ref="M8:M64" si="2">F8*L8</f>
        <v>0</v>
      </c>
      <c r="N8" s="141"/>
      <c r="O8" s="238">
        <f t="shared" ref="O8:O64" si="3">F8*N8</f>
        <v>0</v>
      </c>
      <c r="P8" s="393"/>
      <c r="Q8" s="460">
        <f t="shared" ref="Q8:Q64" si="4">F8*P8</f>
        <v>0</v>
      </c>
      <c r="R8" s="397"/>
      <c r="S8" s="461">
        <f t="shared" ref="S8:S64" si="5">F8*R8</f>
        <v>0</v>
      </c>
      <c r="T8" s="225">
        <f t="shared" ref="T8:T64" si="6">I8+M8+Q8</f>
        <v>0</v>
      </c>
      <c r="U8" s="106">
        <f t="shared" ref="U8:U64" si="7">+K8+O8+S8</f>
        <v>0</v>
      </c>
      <c r="V8" s="107">
        <f t="shared" ref="V8:V64" si="8">+T8*652.69+U8</f>
        <v>0</v>
      </c>
      <c r="X8" s="117" t="s">
        <v>55</v>
      </c>
      <c r="Y8" s="114"/>
      <c r="Z8" s="114" t="s">
        <v>678</v>
      </c>
      <c r="AA8" s="97"/>
      <c r="AB8" s="98" t="s">
        <v>886</v>
      </c>
      <c r="AC8" s="97" t="s">
        <v>35</v>
      </c>
      <c r="AD8" s="120" t="s">
        <v>676</v>
      </c>
      <c r="AE8" s="123">
        <f>AD8*AC8</f>
        <v>500</v>
      </c>
      <c r="AF8" s="123"/>
      <c r="AG8" s="125"/>
      <c r="AH8" s="122"/>
      <c r="AI8" s="124"/>
      <c r="AJ8" s="125"/>
      <c r="AK8" s="126"/>
      <c r="AL8" s="126"/>
      <c r="AM8" s="120"/>
      <c r="AN8" s="123"/>
      <c r="AO8" s="122"/>
      <c r="AP8" s="122"/>
      <c r="AQ8" s="94"/>
      <c r="AR8" s="94"/>
      <c r="AS8" s="94"/>
      <c r="AT8" s="94"/>
      <c r="AU8" s="94"/>
      <c r="AV8" s="94"/>
      <c r="AW8" s="94"/>
      <c r="AX8" s="94"/>
      <c r="AY8" s="124"/>
      <c r="AZ8" s="126"/>
      <c r="BA8" s="126"/>
    </row>
    <row r="9" spans="1:53" ht="30" customHeight="1" x14ac:dyDescent="0.75">
      <c r="A9" s="383" t="s">
        <v>146</v>
      </c>
      <c r="B9" s="462"/>
      <c r="C9" s="462" t="s">
        <v>680</v>
      </c>
      <c r="D9" s="386"/>
      <c r="E9" s="387"/>
      <c r="F9" s="398"/>
      <c r="G9" s="399"/>
      <c r="H9" s="400"/>
      <c r="I9" s="401"/>
      <c r="J9" s="129"/>
      <c r="K9" s="145"/>
      <c r="L9" s="393"/>
      <c r="M9" s="460"/>
      <c r="N9" s="394"/>
      <c r="O9" s="395"/>
      <c r="P9" s="129"/>
      <c r="Q9" s="459"/>
      <c r="R9" s="144"/>
      <c r="S9" s="261"/>
      <c r="T9" s="247"/>
      <c r="U9" s="144"/>
      <c r="V9" s="145"/>
      <c r="X9" s="117" t="s">
        <v>146</v>
      </c>
      <c r="Y9" s="118"/>
      <c r="Z9" s="118" t="s">
        <v>681</v>
      </c>
      <c r="AA9" s="97"/>
      <c r="AB9" s="98"/>
      <c r="AC9" s="103"/>
      <c r="AD9" s="103"/>
      <c r="AE9" s="103"/>
      <c r="AF9" s="103"/>
      <c r="AG9" s="125"/>
      <c r="AH9" s="126"/>
      <c r="AI9" s="121"/>
      <c r="AJ9" s="122"/>
      <c r="AK9" s="122"/>
      <c r="AL9" s="122"/>
      <c r="AM9" s="124"/>
      <c r="AN9" s="125"/>
      <c r="AO9" s="126"/>
      <c r="AP9" s="126"/>
      <c r="AQ9" s="94"/>
      <c r="AR9" s="94"/>
      <c r="AS9" s="94"/>
      <c r="AT9" s="94"/>
      <c r="AU9" s="94"/>
      <c r="AV9" s="94"/>
      <c r="AW9" s="94"/>
      <c r="AX9" s="94"/>
      <c r="AY9" s="124"/>
      <c r="AZ9" s="126"/>
      <c r="BA9" s="126"/>
    </row>
    <row r="10" spans="1:53" ht="30" customHeight="1" x14ac:dyDescent="0.75">
      <c r="A10" s="390" t="s">
        <v>149</v>
      </c>
      <c r="B10" s="463"/>
      <c r="C10" s="463" t="s">
        <v>682</v>
      </c>
      <c r="D10" s="386"/>
      <c r="E10" s="405" t="s">
        <v>643</v>
      </c>
      <c r="F10" s="398">
        <v>30</v>
      </c>
      <c r="G10" s="140"/>
      <c r="H10" s="141"/>
      <c r="I10" s="238">
        <f t="shared" si="0"/>
        <v>0</v>
      </c>
      <c r="J10" s="140"/>
      <c r="K10" s="238">
        <f t="shared" si="1"/>
        <v>0</v>
      </c>
      <c r="L10" s="140"/>
      <c r="M10" s="244">
        <f t="shared" si="2"/>
        <v>0</v>
      </c>
      <c r="N10" s="141"/>
      <c r="O10" s="238">
        <f t="shared" si="3"/>
        <v>0</v>
      </c>
      <c r="P10" s="393"/>
      <c r="Q10" s="460">
        <f t="shared" si="4"/>
        <v>0</v>
      </c>
      <c r="R10" s="397"/>
      <c r="S10" s="461">
        <f t="shared" si="5"/>
        <v>0</v>
      </c>
      <c r="T10" s="225">
        <f t="shared" si="6"/>
        <v>0</v>
      </c>
      <c r="U10" s="106">
        <f t="shared" si="7"/>
        <v>0</v>
      </c>
      <c r="V10" s="107">
        <f t="shared" si="8"/>
        <v>0</v>
      </c>
      <c r="X10" s="97" t="s">
        <v>149</v>
      </c>
      <c r="Y10" s="228"/>
      <c r="Z10" s="228" t="s">
        <v>683</v>
      </c>
      <c r="AA10" s="97"/>
      <c r="AB10" s="105" t="s">
        <v>643</v>
      </c>
      <c r="AC10" s="103">
        <v>30</v>
      </c>
      <c r="AD10" s="124">
        <v>0.5</v>
      </c>
      <c r="AE10" s="123">
        <f t="shared" ref="AE10:AE19" si="9">AD10*AC10</f>
        <v>15</v>
      </c>
      <c r="AF10" s="123"/>
      <c r="AG10" s="125"/>
      <c r="AH10" s="126"/>
      <c r="AI10" s="121"/>
      <c r="AJ10" s="122"/>
      <c r="AK10" s="122"/>
      <c r="AL10" s="122"/>
      <c r="AM10" s="124"/>
      <c r="AN10" s="125"/>
      <c r="AO10" s="126"/>
      <c r="AP10" s="126"/>
      <c r="AQ10" s="94"/>
      <c r="AR10" s="94"/>
      <c r="AS10" s="94"/>
      <c r="AT10" s="94"/>
      <c r="AU10" s="94"/>
      <c r="AV10" s="94"/>
      <c r="AW10" s="94"/>
      <c r="AX10" s="94"/>
      <c r="AY10" s="124"/>
      <c r="AZ10" s="126"/>
      <c r="BA10" s="126"/>
    </row>
    <row r="11" spans="1:53" ht="30" customHeight="1" x14ac:dyDescent="0.75">
      <c r="A11" s="390" t="s">
        <v>150</v>
      </c>
      <c r="B11" s="463"/>
      <c r="C11" s="463" t="s">
        <v>684</v>
      </c>
      <c r="D11" s="386"/>
      <c r="E11" s="405" t="s">
        <v>685</v>
      </c>
      <c r="F11" s="464">
        <v>10</v>
      </c>
      <c r="G11" s="140"/>
      <c r="H11" s="141"/>
      <c r="I11" s="238">
        <f t="shared" si="0"/>
        <v>0</v>
      </c>
      <c r="J11" s="140"/>
      <c r="K11" s="238">
        <f t="shared" si="1"/>
        <v>0</v>
      </c>
      <c r="L11" s="140"/>
      <c r="M11" s="244">
        <f t="shared" si="2"/>
        <v>0</v>
      </c>
      <c r="N11" s="141"/>
      <c r="O11" s="238">
        <f t="shared" si="3"/>
        <v>0</v>
      </c>
      <c r="P11" s="393"/>
      <c r="Q11" s="460">
        <f t="shared" si="4"/>
        <v>0</v>
      </c>
      <c r="R11" s="397"/>
      <c r="S11" s="461">
        <f t="shared" si="5"/>
        <v>0</v>
      </c>
      <c r="T11" s="225">
        <f t="shared" si="6"/>
        <v>0</v>
      </c>
      <c r="U11" s="106">
        <f t="shared" si="7"/>
        <v>0</v>
      </c>
      <c r="V11" s="107">
        <f t="shared" si="8"/>
        <v>0</v>
      </c>
      <c r="X11" s="97" t="s">
        <v>150</v>
      </c>
      <c r="Y11" s="228"/>
      <c r="Z11" s="228" t="s">
        <v>686</v>
      </c>
      <c r="AA11" s="97"/>
      <c r="AB11" s="105" t="s">
        <v>685</v>
      </c>
      <c r="AC11" s="407">
        <v>10</v>
      </c>
      <c r="AD11" s="124">
        <v>5</v>
      </c>
      <c r="AE11" s="123">
        <f t="shared" si="9"/>
        <v>50</v>
      </c>
      <c r="AF11" s="123"/>
      <c r="AG11" s="125"/>
      <c r="AH11" s="126"/>
      <c r="AI11" s="121"/>
      <c r="AJ11" s="122"/>
      <c r="AK11" s="122"/>
      <c r="AL11" s="122"/>
      <c r="AM11" s="124"/>
      <c r="AN11" s="125"/>
      <c r="AO11" s="126"/>
      <c r="AP11" s="126"/>
      <c r="AQ11" s="94"/>
      <c r="AR11" s="94"/>
      <c r="AS11" s="94"/>
      <c r="AT11" s="94"/>
      <c r="AU11" s="94"/>
      <c r="AV11" s="94"/>
      <c r="AW11" s="94"/>
      <c r="AX11" s="94"/>
      <c r="AY11" s="124"/>
      <c r="AZ11" s="126"/>
      <c r="BA11" s="126"/>
    </row>
    <row r="12" spans="1:53" ht="30" customHeight="1" x14ac:dyDescent="0.75">
      <c r="A12" s="390" t="s">
        <v>153</v>
      </c>
      <c r="B12" s="463"/>
      <c r="C12" s="463" t="s">
        <v>687</v>
      </c>
      <c r="D12" s="386"/>
      <c r="E12" s="405" t="s">
        <v>685</v>
      </c>
      <c r="F12" s="464">
        <v>5</v>
      </c>
      <c r="G12" s="140"/>
      <c r="H12" s="141"/>
      <c r="I12" s="238">
        <f t="shared" si="0"/>
        <v>0</v>
      </c>
      <c r="J12" s="140"/>
      <c r="K12" s="238">
        <f t="shared" si="1"/>
        <v>0</v>
      </c>
      <c r="L12" s="140"/>
      <c r="M12" s="244">
        <f t="shared" si="2"/>
        <v>0</v>
      </c>
      <c r="N12" s="141"/>
      <c r="O12" s="238">
        <f t="shared" si="3"/>
        <v>0</v>
      </c>
      <c r="P12" s="393"/>
      <c r="Q12" s="460">
        <f t="shared" si="4"/>
        <v>0</v>
      </c>
      <c r="R12" s="397"/>
      <c r="S12" s="461">
        <f t="shared" si="5"/>
        <v>0</v>
      </c>
      <c r="T12" s="225">
        <f t="shared" si="6"/>
        <v>0</v>
      </c>
      <c r="U12" s="106">
        <f t="shared" si="7"/>
        <v>0</v>
      </c>
      <c r="V12" s="107">
        <f t="shared" si="8"/>
        <v>0</v>
      </c>
      <c r="X12" s="97" t="s">
        <v>153</v>
      </c>
      <c r="Y12" s="228"/>
      <c r="Z12" s="228" t="s">
        <v>688</v>
      </c>
      <c r="AA12" s="97"/>
      <c r="AB12" s="105" t="s">
        <v>685</v>
      </c>
      <c r="AC12" s="407">
        <v>5</v>
      </c>
      <c r="AD12" s="124">
        <v>4.8099999999999996</v>
      </c>
      <c r="AE12" s="123">
        <f t="shared" si="9"/>
        <v>24.049999999999997</v>
      </c>
      <c r="AF12" s="123"/>
      <c r="AG12" s="125"/>
      <c r="AH12" s="122"/>
      <c r="AI12" s="121"/>
      <c r="AJ12" s="122"/>
      <c r="AK12" s="122"/>
      <c r="AL12" s="122"/>
      <c r="AM12" s="120"/>
      <c r="AN12" s="123"/>
      <c r="AO12" s="122"/>
      <c r="AP12" s="122"/>
      <c r="AQ12" s="94"/>
      <c r="AR12" s="94"/>
      <c r="AS12" s="94"/>
      <c r="AT12" s="94"/>
      <c r="AU12" s="94"/>
      <c r="AV12" s="94"/>
      <c r="AW12" s="94"/>
      <c r="AX12" s="94"/>
      <c r="AY12" s="124"/>
      <c r="AZ12" s="126"/>
      <c r="BA12" s="126"/>
    </row>
    <row r="13" spans="1:53" ht="30" customHeight="1" x14ac:dyDescent="0.75">
      <c r="A13" s="390" t="s">
        <v>155</v>
      </c>
      <c r="C13" s="249" t="s">
        <v>689</v>
      </c>
      <c r="D13" s="386"/>
      <c r="E13" s="405" t="s">
        <v>685</v>
      </c>
      <c r="F13" s="464">
        <v>3.5</v>
      </c>
      <c r="G13" s="140"/>
      <c r="H13" s="141"/>
      <c r="I13" s="238">
        <f t="shared" si="0"/>
        <v>0</v>
      </c>
      <c r="J13" s="140"/>
      <c r="K13" s="238">
        <f t="shared" si="1"/>
        <v>0</v>
      </c>
      <c r="L13" s="140"/>
      <c r="M13" s="244">
        <f t="shared" si="2"/>
        <v>0</v>
      </c>
      <c r="N13" s="141"/>
      <c r="O13" s="238">
        <f t="shared" si="3"/>
        <v>0</v>
      </c>
      <c r="P13" s="393"/>
      <c r="Q13" s="460">
        <f t="shared" si="4"/>
        <v>0</v>
      </c>
      <c r="R13" s="397"/>
      <c r="S13" s="461">
        <f t="shared" si="5"/>
        <v>0</v>
      </c>
      <c r="T13" s="225">
        <f t="shared" si="6"/>
        <v>0</v>
      </c>
      <c r="U13" s="106">
        <f t="shared" si="7"/>
        <v>0</v>
      </c>
      <c r="V13" s="107">
        <f t="shared" si="8"/>
        <v>0</v>
      </c>
      <c r="X13" s="97" t="s">
        <v>155</v>
      </c>
      <c r="Y13" s="94"/>
      <c r="Z13" s="94" t="s">
        <v>690</v>
      </c>
      <c r="AA13" s="97"/>
      <c r="AB13" s="105" t="s">
        <v>685</v>
      </c>
      <c r="AC13" s="407">
        <v>3.5</v>
      </c>
      <c r="AD13" s="124">
        <v>16</v>
      </c>
      <c r="AE13" s="123">
        <f t="shared" si="9"/>
        <v>56</v>
      </c>
      <c r="AF13" s="123"/>
      <c r="AG13" s="125"/>
      <c r="AH13" s="122"/>
      <c r="AI13" s="121"/>
      <c r="AJ13" s="122"/>
      <c r="AK13" s="122"/>
      <c r="AL13" s="122"/>
      <c r="AM13" s="120"/>
      <c r="AN13" s="123"/>
      <c r="AO13" s="122"/>
      <c r="AP13" s="122"/>
      <c r="AQ13" s="94"/>
      <c r="AR13" s="94"/>
      <c r="AS13" s="94"/>
      <c r="AT13" s="94"/>
      <c r="AU13" s="94"/>
      <c r="AV13" s="94"/>
      <c r="AW13" s="94"/>
      <c r="AX13" s="94"/>
      <c r="AY13" s="124"/>
      <c r="AZ13" s="126"/>
      <c r="BA13" s="126"/>
    </row>
    <row r="14" spans="1:53" ht="30" customHeight="1" x14ac:dyDescent="0.75">
      <c r="A14" s="390" t="s">
        <v>637</v>
      </c>
      <c r="B14" s="463"/>
      <c r="C14" s="463" t="s">
        <v>691</v>
      </c>
      <c r="D14" s="386"/>
      <c r="E14" s="405" t="s">
        <v>685</v>
      </c>
      <c r="F14" s="464">
        <v>3</v>
      </c>
      <c r="G14" s="140"/>
      <c r="H14" s="141"/>
      <c r="I14" s="238">
        <f t="shared" si="0"/>
        <v>0</v>
      </c>
      <c r="J14" s="140"/>
      <c r="K14" s="238">
        <f t="shared" si="1"/>
        <v>0</v>
      </c>
      <c r="L14" s="140"/>
      <c r="M14" s="244">
        <f t="shared" si="2"/>
        <v>0</v>
      </c>
      <c r="N14" s="141"/>
      <c r="O14" s="238">
        <f t="shared" si="3"/>
        <v>0</v>
      </c>
      <c r="P14" s="393"/>
      <c r="Q14" s="460">
        <f t="shared" si="4"/>
        <v>0</v>
      </c>
      <c r="R14" s="397"/>
      <c r="S14" s="461">
        <f t="shared" si="5"/>
        <v>0</v>
      </c>
      <c r="T14" s="225">
        <f t="shared" si="6"/>
        <v>0</v>
      </c>
      <c r="U14" s="106">
        <f t="shared" si="7"/>
        <v>0</v>
      </c>
      <c r="V14" s="107">
        <f t="shared" si="8"/>
        <v>0</v>
      </c>
      <c r="X14" s="97" t="s">
        <v>637</v>
      </c>
      <c r="Y14" s="228"/>
      <c r="Z14" s="228" t="s">
        <v>692</v>
      </c>
      <c r="AA14" s="97"/>
      <c r="AB14" s="105" t="s">
        <v>685</v>
      </c>
      <c r="AC14" s="407">
        <v>3</v>
      </c>
      <c r="AD14" s="124">
        <v>16</v>
      </c>
      <c r="AE14" s="123">
        <f t="shared" si="9"/>
        <v>48</v>
      </c>
      <c r="AF14" s="123"/>
      <c r="AG14" s="125"/>
      <c r="AH14" s="126"/>
      <c r="AI14" s="121"/>
      <c r="AJ14" s="122"/>
      <c r="AK14" s="122"/>
      <c r="AL14" s="122"/>
      <c r="AM14" s="124"/>
      <c r="AN14" s="125"/>
      <c r="AO14" s="126"/>
      <c r="AP14" s="126"/>
      <c r="AQ14" s="94"/>
      <c r="AR14" s="94"/>
      <c r="AS14" s="94"/>
      <c r="AT14" s="94"/>
      <c r="AU14" s="94"/>
      <c r="AV14" s="94"/>
      <c r="AW14" s="94"/>
      <c r="AX14" s="94"/>
      <c r="AY14" s="124"/>
      <c r="AZ14" s="126"/>
      <c r="BA14" s="126"/>
    </row>
    <row r="15" spans="1:53" ht="30" customHeight="1" x14ac:dyDescent="0.75">
      <c r="A15" s="390" t="s">
        <v>638</v>
      </c>
      <c r="B15" s="463"/>
      <c r="C15" s="463" t="s">
        <v>693</v>
      </c>
      <c r="D15" s="386"/>
      <c r="E15" s="405" t="s">
        <v>685</v>
      </c>
      <c r="F15" s="464">
        <v>2</v>
      </c>
      <c r="G15" s="140"/>
      <c r="H15" s="141"/>
      <c r="I15" s="238">
        <f t="shared" si="0"/>
        <v>0</v>
      </c>
      <c r="J15" s="140"/>
      <c r="K15" s="238">
        <f t="shared" si="1"/>
        <v>0</v>
      </c>
      <c r="L15" s="140"/>
      <c r="M15" s="244">
        <f t="shared" si="2"/>
        <v>0</v>
      </c>
      <c r="N15" s="141"/>
      <c r="O15" s="238">
        <f t="shared" si="3"/>
        <v>0</v>
      </c>
      <c r="P15" s="393"/>
      <c r="Q15" s="460">
        <f t="shared" si="4"/>
        <v>0</v>
      </c>
      <c r="R15" s="397"/>
      <c r="S15" s="461">
        <f t="shared" si="5"/>
        <v>0</v>
      </c>
      <c r="T15" s="225">
        <f t="shared" si="6"/>
        <v>0</v>
      </c>
      <c r="U15" s="106">
        <f t="shared" si="7"/>
        <v>0</v>
      </c>
      <c r="V15" s="107">
        <f t="shared" si="8"/>
        <v>0</v>
      </c>
      <c r="X15" s="97" t="s">
        <v>638</v>
      </c>
      <c r="Y15" s="228"/>
      <c r="Z15" s="228" t="s">
        <v>694</v>
      </c>
      <c r="AA15" s="97"/>
      <c r="AB15" s="105" t="s">
        <v>685</v>
      </c>
      <c r="AC15" s="407">
        <v>2</v>
      </c>
      <c r="AD15" s="124">
        <v>0</v>
      </c>
      <c r="AE15" s="123">
        <f t="shared" si="9"/>
        <v>0</v>
      </c>
      <c r="AF15" s="123"/>
      <c r="AG15" s="125"/>
      <c r="AH15" s="126"/>
      <c r="AI15" s="121"/>
      <c r="AJ15" s="122"/>
      <c r="AK15" s="122"/>
      <c r="AL15" s="122"/>
      <c r="AM15" s="124"/>
      <c r="AN15" s="125"/>
      <c r="AO15" s="126"/>
      <c r="AP15" s="126"/>
      <c r="AQ15" s="94"/>
      <c r="AR15" s="94"/>
      <c r="AS15" s="94"/>
      <c r="AT15" s="94"/>
      <c r="AU15" s="94"/>
      <c r="AV15" s="94"/>
      <c r="AW15" s="94"/>
      <c r="AX15" s="94"/>
      <c r="AY15" s="124"/>
      <c r="AZ15" s="126"/>
      <c r="BA15" s="126"/>
    </row>
    <row r="16" spans="1:53" ht="30" customHeight="1" x14ac:dyDescent="0.75">
      <c r="A16" s="390" t="s">
        <v>639</v>
      </c>
      <c r="B16" s="463"/>
      <c r="C16" s="463" t="s">
        <v>695</v>
      </c>
      <c r="D16" s="386"/>
      <c r="E16" s="405" t="s">
        <v>685</v>
      </c>
      <c r="F16" s="465">
        <v>0.37280000000000002</v>
      </c>
      <c r="G16" s="140"/>
      <c r="H16" s="141"/>
      <c r="I16" s="238">
        <f t="shared" si="0"/>
        <v>0</v>
      </c>
      <c r="J16" s="140"/>
      <c r="K16" s="238">
        <f t="shared" si="1"/>
        <v>0</v>
      </c>
      <c r="L16" s="140"/>
      <c r="M16" s="244">
        <f t="shared" si="2"/>
        <v>0</v>
      </c>
      <c r="N16" s="141"/>
      <c r="O16" s="238">
        <f t="shared" si="3"/>
        <v>0</v>
      </c>
      <c r="P16" s="393"/>
      <c r="Q16" s="460">
        <f t="shared" si="4"/>
        <v>0</v>
      </c>
      <c r="R16" s="397"/>
      <c r="S16" s="461">
        <f t="shared" si="5"/>
        <v>0</v>
      </c>
      <c r="T16" s="225">
        <f t="shared" si="6"/>
        <v>0</v>
      </c>
      <c r="U16" s="106">
        <f t="shared" si="7"/>
        <v>0</v>
      </c>
      <c r="V16" s="107">
        <f t="shared" si="8"/>
        <v>0</v>
      </c>
      <c r="X16" s="97" t="s">
        <v>639</v>
      </c>
      <c r="Y16" s="228"/>
      <c r="Z16" s="228" t="s">
        <v>696</v>
      </c>
      <c r="AA16" s="97"/>
      <c r="AB16" s="105" t="s">
        <v>685</v>
      </c>
      <c r="AC16" s="466">
        <v>0.37280000000000002</v>
      </c>
      <c r="AD16" s="124">
        <v>165</v>
      </c>
      <c r="AE16" s="123">
        <f t="shared" si="9"/>
        <v>61.512</v>
      </c>
      <c r="AF16" s="123"/>
      <c r="AG16" s="125"/>
      <c r="AH16" s="126"/>
      <c r="AI16" s="121"/>
      <c r="AJ16" s="122"/>
      <c r="AK16" s="122"/>
      <c r="AL16" s="122"/>
      <c r="AM16" s="124"/>
      <c r="AN16" s="125"/>
      <c r="AO16" s="126"/>
      <c r="AP16" s="126"/>
      <c r="AQ16" s="94"/>
      <c r="AR16" s="94"/>
      <c r="AS16" s="94"/>
      <c r="AT16" s="94"/>
      <c r="AU16" s="94"/>
      <c r="AV16" s="94"/>
      <c r="AW16" s="94"/>
      <c r="AX16" s="94"/>
      <c r="AY16" s="124"/>
      <c r="AZ16" s="126"/>
      <c r="BA16" s="126"/>
    </row>
    <row r="17" spans="1:53" ht="30" customHeight="1" x14ac:dyDescent="0.75">
      <c r="A17" s="390" t="s">
        <v>640</v>
      </c>
      <c r="B17" s="410"/>
      <c r="C17" s="410" t="s">
        <v>697</v>
      </c>
      <c r="D17" s="386"/>
      <c r="E17" s="405" t="s">
        <v>685</v>
      </c>
      <c r="F17" s="464">
        <v>1.5</v>
      </c>
      <c r="G17" s="140"/>
      <c r="H17" s="141"/>
      <c r="I17" s="238">
        <f t="shared" si="0"/>
        <v>0</v>
      </c>
      <c r="J17" s="140"/>
      <c r="K17" s="238">
        <f t="shared" si="1"/>
        <v>0</v>
      </c>
      <c r="L17" s="140"/>
      <c r="M17" s="244">
        <f t="shared" si="2"/>
        <v>0</v>
      </c>
      <c r="N17" s="141"/>
      <c r="O17" s="238">
        <f t="shared" si="3"/>
        <v>0</v>
      </c>
      <c r="P17" s="393"/>
      <c r="Q17" s="460">
        <f t="shared" si="4"/>
        <v>0</v>
      </c>
      <c r="R17" s="397"/>
      <c r="S17" s="461">
        <f t="shared" si="5"/>
        <v>0</v>
      </c>
      <c r="T17" s="225">
        <f t="shared" si="6"/>
        <v>0</v>
      </c>
      <c r="U17" s="106">
        <f t="shared" si="7"/>
        <v>0</v>
      </c>
      <c r="V17" s="107">
        <f t="shared" si="8"/>
        <v>0</v>
      </c>
      <c r="X17" s="97" t="s">
        <v>640</v>
      </c>
      <c r="Y17" s="412"/>
      <c r="Z17" s="413" t="s">
        <v>698</v>
      </c>
      <c r="AA17" s="97"/>
      <c r="AB17" s="105" t="s">
        <v>685</v>
      </c>
      <c r="AC17" s="407">
        <v>1.5</v>
      </c>
      <c r="AD17" s="124">
        <v>205</v>
      </c>
      <c r="AE17" s="123">
        <f t="shared" si="9"/>
        <v>307.5</v>
      </c>
      <c r="AF17" s="123"/>
      <c r="AG17" s="125"/>
      <c r="AH17" s="126"/>
      <c r="AI17" s="121"/>
      <c r="AJ17" s="122"/>
      <c r="AK17" s="122"/>
      <c r="AL17" s="122"/>
      <c r="AM17" s="124"/>
      <c r="AN17" s="125"/>
      <c r="AO17" s="126"/>
      <c r="AP17" s="126"/>
      <c r="AQ17" s="94"/>
      <c r="AR17" s="94"/>
      <c r="AS17" s="94"/>
      <c r="AT17" s="94"/>
      <c r="AU17" s="94"/>
      <c r="AV17" s="94"/>
      <c r="AW17" s="94"/>
      <c r="AX17" s="94"/>
      <c r="AY17" s="124"/>
      <c r="AZ17" s="126"/>
      <c r="BA17" s="126"/>
    </row>
    <row r="18" spans="1:53" ht="30" customHeight="1" x14ac:dyDescent="0.75">
      <c r="A18" s="390" t="s">
        <v>641</v>
      </c>
      <c r="B18" s="463"/>
      <c r="C18" s="463" t="s">
        <v>699</v>
      </c>
      <c r="D18" s="386"/>
      <c r="E18" s="405" t="s">
        <v>643</v>
      </c>
      <c r="F18" s="464">
        <v>9.5</v>
      </c>
      <c r="G18" s="140"/>
      <c r="H18" s="141"/>
      <c r="I18" s="238">
        <f t="shared" si="0"/>
        <v>0</v>
      </c>
      <c r="J18" s="140"/>
      <c r="K18" s="238">
        <f t="shared" si="1"/>
        <v>0</v>
      </c>
      <c r="L18" s="140"/>
      <c r="M18" s="244">
        <f t="shared" si="2"/>
        <v>0</v>
      </c>
      <c r="N18" s="141"/>
      <c r="O18" s="238">
        <f t="shared" si="3"/>
        <v>0</v>
      </c>
      <c r="P18" s="393"/>
      <c r="Q18" s="460">
        <f t="shared" si="4"/>
        <v>0</v>
      </c>
      <c r="R18" s="397"/>
      <c r="S18" s="461">
        <f t="shared" si="5"/>
        <v>0</v>
      </c>
      <c r="T18" s="225">
        <f t="shared" si="6"/>
        <v>0</v>
      </c>
      <c r="U18" s="106">
        <f t="shared" si="7"/>
        <v>0</v>
      </c>
      <c r="V18" s="107">
        <f t="shared" si="8"/>
        <v>0</v>
      </c>
      <c r="X18" s="97" t="s">
        <v>641</v>
      </c>
      <c r="Y18" s="228"/>
      <c r="Z18" s="228" t="s">
        <v>700</v>
      </c>
      <c r="AA18" s="97"/>
      <c r="AB18" s="105" t="s">
        <v>643</v>
      </c>
      <c r="AC18" s="407">
        <v>9.5</v>
      </c>
      <c r="AD18" s="124">
        <v>32</v>
      </c>
      <c r="AE18" s="123">
        <f t="shared" si="9"/>
        <v>304</v>
      </c>
      <c r="AF18" s="123"/>
      <c r="AG18" s="125"/>
      <c r="AH18" s="126"/>
      <c r="AI18" s="121"/>
      <c r="AJ18" s="122"/>
      <c r="AK18" s="122"/>
      <c r="AL18" s="122"/>
      <c r="AM18" s="124"/>
      <c r="AN18" s="125"/>
      <c r="AO18" s="126"/>
      <c r="AP18" s="126"/>
      <c r="AQ18" s="94"/>
      <c r="AR18" s="94"/>
      <c r="AS18" s="94"/>
      <c r="AT18" s="94"/>
      <c r="AU18" s="94"/>
      <c r="AV18" s="94"/>
      <c r="AW18" s="94"/>
      <c r="AX18" s="94"/>
      <c r="AY18" s="124"/>
      <c r="AZ18" s="126"/>
      <c r="BA18" s="126"/>
    </row>
    <row r="19" spans="1:53" ht="30" customHeight="1" x14ac:dyDescent="0.75">
      <c r="A19" s="390" t="s">
        <v>642</v>
      </c>
      <c r="B19" s="463"/>
      <c r="C19" s="463" t="s">
        <v>701</v>
      </c>
      <c r="D19" s="386"/>
      <c r="E19" s="405" t="s">
        <v>685</v>
      </c>
      <c r="F19" s="464">
        <v>1.5</v>
      </c>
      <c r="G19" s="140"/>
      <c r="H19" s="141"/>
      <c r="I19" s="238">
        <f t="shared" si="0"/>
        <v>0</v>
      </c>
      <c r="J19" s="140"/>
      <c r="K19" s="238">
        <f t="shared" si="1"/>
        <v>0</v>
      </c>
      <c r="L19" s="140"/>
      <c r="M19" s="244">
        <f t="shared" si="2"/>
        <v>0</v>
      </c>
      <c r="N19" s="141"/>
      <c r="O19" s="238">
        <f t="shared" si="3"/>
        <v>0</v>
      </c>
      <c r="P19" s="393"/>
      <c r="Q19" s="460">
        <f t="shared" si="4"/>
        <v>0</v>
      </c>
      <c r="R19" s="397"/>
      <c r="S19" s="461">
        <f t="shared" si="5"/>
        <v>0</v>
      </c>
      <c r="T19" s="225">
        <f t="shared" si="6"/>
        <v>0</v>
      </c>
      <c r="U19" s="106">
        <f t="shared" si="7"/>
        <v>0</v>
      </c>
      <c r="V19" s="107">
        <f t="shared" si="8"/>
        <v>0</v>
      </c>
      <c r="X19" s="97" t="s">
        <v>642</v>
      </c>
      <c r="Y19" s="228"/>
      <c r="Z19" s="228" t="s">
        <v>702</v>
      </c>
      <c r="AA19" s="97"/>
      <c r="AB19" s="105" t="s">
        <v>685</v>
      </c>
      <c r="AC19" s="407">
        <v>1.5</v>
      </c>
      <c r="AD19" s="124">
        <v>165</v>
      </c>
      <c r="AE19" s="123">
        <f t="shared" si="9"/>
        <v>247.5</v>
      </c>
      <c r="AF19" s="123"/>
      <c r="AG19" s="125"/>
      <c r="AH19" s="126"/>
      <c r="AI19" s="121"/>
      <c r="AJ19" s="122"/>
      <c r="AK19" s="122"/>
      <c r="AL19" s="122"/>
      <c r="AM19" s="124"/>
      <c r="AN19" s="125"/>
      <c r="AO19" s="126"/>
      <c r="AP19" s="126"/>
      <c r="AQ19" s="94"/>
      <c r="AR19" s="94"/>
      <c r="AS19" s="94"/>
      <c r="AT19" s="94"/>
      <c r="AU19" s="94"/>
      <c r="AV19" s="94"/>
      <c r="AW19" s="94"/>
      <c r="AX19" s="94"/>
      <c r="AY19" s="124"/>
      <c r="AZ19" s="126"/>
      <c r="BA19" s="126"/>
    </row>
    <row r="20" spans="1:53" ht="30" customHeight="1" x14ac:dyDescent="0.75">
      <c r="A20" s="383" t="s">
        <v>158</v>
      </c>
      <c r="B20" s="462"/>
      <c r="C20" s="462" t="s">
        <v>703</v>
      </c>
      <c r="D20" s="386"/>
      <c r="E20" s="387"/>
      <c r="F20" s="398"/>
      <c r="G20" s="399"/>
      <c r="H20" s="400"/>
      <c r="I20" s="401"/>
      <c r="J20" s="399"/>
      <c r="K20" s="145"/>
      <c r="L20" s="393"/>
      <c r="M20" s="460"/>
      <c r="N20" s="394"/>
      <c r="O20" s="395"/>
      <c r="P20" s="129"/>
      <c r="Q20" s="459"/>
      <c r="R20" s="144"/>
      <c r="S20" s="261"/>
      <c r="T20" s="247"/>
      <c r="U20" s="144"/>
      <c r="V20" s="145"/>
      <c r="X20" s="117" t="s">
        <v>158</v>
      </c>
      <c r="Y20" s="118"/>
      <c r="Z20" s="118" t="s">
        <v>704</v>
      </c>
      <c r="AA20" s="97"/>
      <c r="AB20" s="98"/>
      <c r="AC20" s="103"/>
      <c r="AD20" s="103"/>
      <c r="AE20" s="103"/>
      <c r="AF20" s="123"/>
      <c r="AG20" s="125"/>
      <c r="AH20" s="126"/>
      <c r="AI20" s="121"/>
      <c r="AJ20" s="122"/>
      <c r="AK20" s="122"/>
      <c r="AL20" s="122"/>
      <c r="AM20" s="124"/>
      <c r="AN20" s="125"/>
      <c r="AO20" s="126"/>
      <c r="AP20" s="126"/>
      <c r="AQ20" s="94"/>
      <c r="AR20" s="94"/>
      <c r="AS20" s="94"/>
      <c r="AT20" s="94"/>
      <c r="AU20" s="94"/>
      <c r="AV20" s="94"/>
      <c r="AW20" s="94"/>
      <c r="AX20" s="94"/>
      <c r="AY20" s="124"/>
      <c r="AZ20" s="126"/>
      <c r="BA20" s="126"/>
    </row>
    <row r="21" spans="1:53" ht="30" customHeight="1" x14ac:dyDescent="0.75">
      <c r="A21" s="390" t="s">
        <v>161</v>
      </c>
      <c r="B21" s="463"/>
      <c r="C21" s="463" t="s">
        <v>705</v>
      </c>
      <c r="D21" s="386"/>
      <c r="E21" s="405" t="s">
        <v>685</v>
      </c>
      <c r="F21" s="464">
        <v>0.5</v>
      </c>
      <c r="G21" s="140"/>
      <c r="H21" s="141"/>
      <c r="I21" s="238">
        <f t="shared" si="0"/>
        <v>0</v>
      </c>
      <c r="J21" s="140"/>
      <c r="K21" s="238">
        <f t="shared" si="1"/>
        <v>0</v>
      </c>
      <c r="L21" s="140"/>
      <c r="M21" s="244">
        <f t="shared" si="2"/>
        <v>0</v>
      </c>
      <c r="N21" s="141"/>
      <c r="O21" s="238">
        <f t="shared" si="3"/>
        <v>0</v>
      </c>
      <c r="P21" s="393"/>
      <c r="Q21" s="460">
        <f t="shared" si="4"/>
        <v>0</v>
      </c>
      <c r="R21" s="397"/>
      <c r="S21" s="461">
        <f t="shared" si="5"/>
        <v>0</v>
      </c>
      <c r="T21" s="225">
        <f t="shared" si="6"/>
        <v>0</v>
      </c>
      <c r="U21" s="106">
        <f t="shared" si="7"/>
        <v>0</v>
      </c>
      <c r="V21" s="107">
        <f t="shared" si="8"/>
        <v>0</v>
      </c>
      <c r="X21" s="97" t="s">
        <v>161</v>
      </c>
      <c r="Y21" s="415"/>
      <c r="Z21" s="415" t="s">
        <v>706</v>
      </c>
      <c r="AA21" s="97"/>
      <c r="AB21" s="105" t="s">
        <v>685</v>
      </c>
      <c r="AC21" s="407">
        <v>0.5</v>
      </c>
      <c r="AD21" s="124">
        <v>205</v>
      </c>
      <c r="AE21" s="123">
        <f t="shared" ref="AE21:AE72" si="10">AD21*AC21</f>
        <v>102.5</v>
      </c>
      <c r="AF21" s="123"/>
      <c r="AG21" s="125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  <c r="AV21" s="124"/>
      <c r="AW21" s="124"/>
      <c r="AX21" s="124"/>
      <c r="AY21" s="124"/>
      <c r="AZ21" s="124"/>
      <c r="BA21" s="124"/>
    </row>
    <row r="22" spans="1:53" ht="30" customHeight="1" x14ac:dyDescent="0.75">
      <c r="A22" s="390" t="s">
        <v>196</v>
      </c>
      <c r="B22" s="463"/>
      <c r="C22" s="410" t="s">
        <v>707</v>
      </c>
      <c r="D22" s="386"/>
      <c r="E22" s="405" t="s">
        <v>685</v>
      </c>
      <c r="F22" s="464">
        <v>1.5</v>
      </c>
      <c r="G22" s="140"/>
      <c r="H22" s="141"/>
      <c r="I22" s="238">
        <f t="shared" si="0"/>
        <v>0</v>
      </c>
      <c r="J22" s="140"/>
      <c r="K22" s="238">
        <f t="shared" si="1"/>
        <v>0</v>
      </c>
      <c r="L22" s="140"/>
      <c r="M22" s="244">
        <f t="shared" si="2"/>
        <v>0</v>
      </c>
      <c r="N22" s="141"/>
      <c r="O22" s="238">
        <f t="shared" si="3"/>
        <v>0</v>
      </c>
      <c r="P22" s="393"/>
      <c r="Q22" s="460">
        <f t="shared" si="4"/>
        <v>0</v>
      </c>
      <c r="R22" s="397"/>
      <c r="S22" s="461">
        <f t="shared" si="5"/>
        <v>0</v>
      </c>
      <c r="T22" s="225">
        <f t="shared" si="6"/>
        <v>0</v>
      </c>
      <c r="U22" s="106">
        <f t="shared" si="7"/>
        <v>0</v>
      </c>
      <c r="V22" s="107">
        <f t="shared" si="8"/>
        <v>0</v>
      </c>
      <c r="X22" s="97" t="s">
        <v>196</v>
      </c>
      <c r="Y22" s="228"/>
      <c r="Z22" s="412" t="s">
        <v>708</v>
      </c>
      <c r="AA22" s="97"/>
      <c r="AB22" s="105" t="s">
        <v>685</v>
      </c>
      <c r="AC22" s="407">
        <v>1.5</v>
      </c>
      <c r="AD22" s="124">
        <v>205</v>
      </c>
      <c r="AE22" s="123">
        <f t="shared" si="10"/>
        <v>307.5</v>
      </c>
      <c r="AF22" s="123"/>
      <c r="AG22" s="125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4"/>
      <c r="AU22" s="124"/>
      <c r="AV22" s="124"/>
      <c r="AW22" s="124"/>
      <c r="AX22" s="124"/>
      <c r="AY22" s="124"/>
      <c r="AZ22" s="124"/>
      <c r="BA22" s="124"/>
    </row>
    <row r="23" spans="1:53" ht="30" customHeight="1" x14ac:dyDescent="0.75">
      <c r="A23" s="390" t="s">
        <v>211</v>
      </c>
      <c r="B23" s="463"/>
      <c r="C23" s="463" t="s">
        <v>709</v>
      </c>
      <c r="D23" s="386"/>
      <c r="E23" s="405" t="s">
        <v>643</v>
      </c>
      <c r="F23" s="464">
        <v>20</v>
      </c>
      <c r="G23" s="140"/>
      <c r="H23" s="141"/>
      <c r="I23" s="238">
        <f t="shared" si="0"/>
        <v>0</v>
      </c>
      <c r="J23" s="140"/>
      <c r="K23" s="238">
        <f t="shared" si="1"/>
        <v>0</v>
      </c>
      <c r="L23" s="140"/>
      <c r="M23" s="244">
        <f t="shared" si="2"/>
        <v>0</v>
      </c>
      <c r="N23" s="141"/>
      <c r="O23" s="238">
        <f t="shared" si="3"/>
        <v>0</v>
      </c>
      <c r="P23" s="393"/>
      <c r="Q23" s="460">
        <f t="shared" si="4"/>
        <v>0</v>
      </c>
      <c r="R23" s="397"/>
      <c r="S23" s="461">
        <f t="shared" si="5"/>
        <v>0</v>
      </c>
      <c r="T23" s="225">
        <f t="shared" si="6"/>
        <v>0</v>
      </c>
      <c r="U23" s="106">
        <f t="shared" si="7"/>
        <v>0</v>
      </c>
      <c r="V23" s="107">
        <f t="shared" si="8"/>
        <v>0</v>
      </c>
      <c r="X23" s="97" t="s">
        <v>211</v>
      </c>
      <c r="Y23" s="228"/>
      <c r="Z23" s="228" t="s">
        <v>710</v>
      </c>
      <c r="AA23" s="97"/>
      <c r="AB23" s="105" t="s">
        <v>643</v>
      </c>
      <c r="AC23" s="407">
        <v>20</v>
      </c>
      <c r="AD23" s="124">
        <v>51.25</v>
      </c>
      <c r="AE23" s="123">
        <f t="shared" si="10"/>
        <v>1025</v>
      </c>
      <c r="AF23" s="123"/>
      <c r="AG23" s="125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  <c r="AU23" s="124"/>
      <c r="AV23" s="124"/>
      <c r="AW23" s="124"/>
      <c r="AX23" s="124"/>
      <c r="AY23" s="124"/>
      <c r="AZ23" s="124"/>
      <c r="BA23" s="124"/>
    </row>
    <row r="24" spans="1:53" ht="30" customHeight="1" x14ac:dyDescent="0.75">
      <c r="A24" s="390" t="s">
        <v>226</v>
      </c>
      <c r="B24" s="467"/>
      <c r="C24" s="463" t="s">
        <v>711</v>
      </c>
      <c r="D24" s="386"/>
      <c r="E24" s="405" t="s">
        <v>685</v>
      </c>
      <c r="F24" s="398">
        <v>4</v>
      </c>
      <c r="G24" s="140"/>
      <c r="H24" s="141"/>
      <c r="I24" s="238">
        <f t="shared" si="0"/>
        <v>0</v>
      </c>
      <c r="J24" s="140"/>
      <c r="K24" s="238">
        <f t="shared" si="1"/>
        <v>0</v>
      </c>
      <c r="L24" s="140"/>
      <c r="M24" s="244">
        <f t="shared" si="2"/>
        <v>0</v>
      </c>
      <c r="N24" s="141"/>
      <c r="O24" s="238">
        <f t="shared" si="3"/>
        <v>0</v>
      </c>
      <c r="P24" s="393"/>
      <c r="Q24" s="460">
        <f t="shared" si="4"/>
        <v>0</v>
      </c>
      <c r="R24" s="397"/>
      <c r="S24" s="461">
        <f t="shared" si="5"/>
        <v>0</v>
      </c>
      <c r="T24" s="225">
        <f t="shared" si="6"/>
        <v>0</v>
      </c>
      <c r="U24" s="106">
        <f t="shared" si="7"/>
        <v>0</v>
      </c>
      <c r="V24" s="107">
        <f t="shared" si="8"/>
        <v>0</v>
      </c>
      <c r="X24" s="97" t="s">
        <v>226</v>
      </c>
      <c r="Y24" s="110"/>
      <c r="Z24" s="228" t="s">
        <v>712</v>
      </c>
      <c r="AA24" s="97"/>
      <c r="AB24" s="105" t="s">
        <v>685</v>
      </c>
      <c r="AC24" s="103">
        <v>4</v>
      </c>
      <c r="AD24" s="124">
        <v>205</v>
      </c>
      <c r="AE24" s="123">
        <f t="shared" si="10"/>
        <v>820</v>
      </c>
      <c r="AF24" s="123"/>
      <c r="AG24" s="125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  <c r="AU24" s="124"/>
      <c r="AV24" s="124"/>
      <c r="AW24" s="124"/>
      <c r="AX24" s="124"/>
      <c r="AY24" s="124"/>
      <c r="AZ24" s="124"/>
      <c r="BA24" s="124"/>
    </row>
    <row r="25" spans="1:53" ht="30" customHeight="1" x14ac:dyDescent="0.75">
      <c r="A25" s="390" t="s">
        <v>237</v>
      </c>
      <c r="B25" s="467"/>
      <c r="C25" s="463" t="s">
        <v>713</v>
      </c>
      <c r="D25" s="386"/>
      <c r="E25" s="405" t="s">
        <v>643</v>
      </c>
      <c r="F25" s="421">
        <v>50</v>
      </c>
      <c r="G25" s="140"/>
      <c r="H25" s="141"/>
      <c r="I25" s="238">
        <f t="shared" si="0"/>
        <v>0</v>
      </c>
      <c r="J25" s="140"/>
      <c r="K25" s="238">
        <f t="shared" si="1"/>
        <v>0</v>
      </c>
      <c r="L25" s="140"/>
      <c r="M25" s="244">
        <f t="shared" si="2"/>
        <v>0</v>
      </c>
      <c r="N25" s="141"/>
      <c r="O25" s="238">
        <f t="shared" si="3"/>
        <v>0</v>
      </c>
      <c r="P25" s="393"/>
      <c r="Q25" s="460">
        <f t="shared" si="4"/>
        <v>0</v>
      </c>
      <c r="R25" s="397"/>
      <c r="S25" s="461">
        <f t="shared" si="5"/>
        <v>0</v>
      </c>
      <c r="T25" s="225">
        <f t="shared" si="6"/>
        <v>0</v>
      </c>
      <c r="U25" s="106">
        <f t="shared" si="7"/>
        <v>0</v>
      </c>
      <c r="V25" s="107">
        <f t="shared" si="8"/>
        <v>0</v>
      </c>
      <c r="X25" s="97" t="s">
        <v>237</v>
      </c>
      <c r="Y25" s="110"/>
      <c r="Z25" s="228" t="s">
        <v>714</v>
      </c>
      <c r="AA25" s="97"/>
      <c r="AB25" s="105" t="s">
        <v>643</v>
      </c>
      <c r="AC25" s="113">
        <v>50</v>
      </c>
      <c r="AD25" s="124">
        <v>32</v>
      </c>
      <c r="AE25" s="123">
        <f t="shared" si="10"/>
        <v>1600</v>
      </c>
      <c r="AF25" s="123"/>
      <c r="AG25" s="125"/>
      <c r="AH25" s="124"/>
      <c r="AI25" s="124"/>
      <c r="AJ25" s="124"/>
      <c r="AK25" s="124"/>
      <c r="AL25" s="124"/>
      <c r="AM25" s="124"/>
      <c r="AN25" s="124"/>
      <c r="AO25" s="124"/>
      <c r="AP25" s="124"/>
      <c r="AQ25" s="124"/>
      <c r="AR25" s="124"/>
      <c r="AS25" s="124"/>
      <c r="AT25" s="124"/>
      <c r="AU25" s="124"/>
      <c r="AV25" s="124"/>
      <c r="AW25" s="124"/>
      <c r="AX25" s="124"/>
      <c r="AY25" s="124"/>
      <c r="AZ25" s="124"/>
      <c r="BA25" s="124"/>
    </row>
    <row r="26" spans="1:53" ht="30" customHeight="1" x14ac:dyDescent="0.75">
      <c r="A26" s="390" t="s">
        <v>248</v>
      </c>
      <c r="B26" s="467"/>
      <c r="C26" s="410" t="s">
        <v>715</v>
      </c>
      <c r="D26" s="386"/>
      <c r="E26" s="405" t="s">
        <v>643</v>
      </c>
      <c r="F26" s="464">
        <v>100</v>
      </c>
      <c r="G26" s="140"/>
      <c r="H26" s="141"/>
      <c r="I26" s="238">
        <f t="shared" si="0"/>
        <v>0</v>
      </c>
      <c r="J26" s="140"/>
      <c r="K26" s="238">
        <f t="shared" si="1"/>
        <v>0</v>
      </c>
      <c r="L26" s="140"/>
      <c r="M26" s="244">
        <f t="shared" si="2"/>
        <v>0</v>
      </c>
      <c r="N26" s="141"/>
      <c r="O26" s="238">
        <f t="shared" si="3"/>
        <v>0</v>
      </c>
      <c r="P26" s="393"/>
      <c r="Q26" s="460">
        <f t="shared" si="4"/>
        <v>0</v>
      </c>
      <c r="R26" s="397"/>
      <c r="S26" s="461">
        <f t="shared" si="5"/>
        <v>0</v>
      </c>
      <c r="T26" s="225">
        <f t="shared" si="6"/>
        <v>0</v>
      </c>
      <c r="U26" s="106">
        <f t="shared" si="7"/>
        <v>0</v>
      </c>
      <c r="V26" s="107">
        <f t="shared" si="8"/>
        <v>0</v>
      </c>
      <c r="X26" s="97" t="s">
        <v>248</v>
      </c>
      <c r="Y26" s="110"/>
      <c r="Z26" s="412" t="s">
        <v>716</v>
      </c>
      <c r="AA26" s="97"/>
      <c r="AB26" s="105" t="s">
        <v>643</v>
      </c>
      <c r="AC26" s="407">
        <v>100</v>
      </c>
      <c r="AD26" s="97">
        <v>3.9002999999999997</v>
      </c>
      <c r="AE26" s="123">
        <f t="shared" si="10"/>
        <v>390.03</v>
      </c>
      <c r="AF26" s="123"/>
      <c r="AG26" s="125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</row>
    <row r="27" spans="1:53" ht="30" customHeight="1" x14ac:dyDescent="0.75">
      <c r="A27" s="390" t="s">
        <v>537</v>
      </c>
      <c r="B27" s="467"/>
      <c r="C27" s="463" t="s">
        <v>718</v>
      </c>
      <c r="D27" s="386"/>
      <c r="E27" s="405" t="s">
        <v>643</v>
      </c>
      <c r="F27" s="464">
        <v>20</v>
      </c>
      <c r="G27" s="140"/>
      <c r="H27" s="141"/>
      <c r="I27" s="238">
        <f t="shared" si="0"/>
        <v>0</v>
      </c>
      <c r="J27" s="140"/>
      <c r="K27" s="238">
        <f t="shared" si="1"/>
        <v>0</v>
      </c>
      <c r="L27" s="140"/>
      <c r="M27" s="244">
        <f t="shared" si="2"/>
        <v>0</v>
      </c>
      <c r="N27" s="141"/>
      <c r="O27" s="238">
        <f t="shared" si="3"/>
        <v>0</v>
      </c>
      <c r="P27" s="393"/>
      <c r="Q27" s="460">
        <f t="shared" si="4"/>
        <v>0</v>
      </c>
      <c r="R27" s="397"/>
      <c r="S27" s="461">
        <f t="shared" si="5"/>
        <v>0</v>
      </c>
      <c r="T27" s="225">
        <f t="shared" si="6"/>
        <v>0</v>
      </c>
      <c r="U27" s="106">
        <f t="shared" si="7"/>
        <v>0</v>
      </c>
      <c r="V27" s="107">
        <f t="shared" si="8"/>
        <v>0</v>
      </c>
      <c r="X27" s="97" t="s">
        <v>537</v>
      </c>
      <c r="Y27" s="110"/>
      <c r="Z27" s="228" t="s">
        <v>719</v>
      </c>
      <c r="AA27" s="97"/>
      <c r="AB27" s="105" t="s">
        <v>643</v>
      </c>
      <c r="AC27" s="407">
        <v>20</v>
      </c>
      <c r="AD27" s="97">
        <v>3.9002999999999997</v>
      </c>
      <c r="AE27" s="123">
        <f t="shared" si="10"/>
        <v>78.006</v>
      </c>
      <c r="AF27" s="123"/>
      <c r="AG27" s="125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</row>
    <row r="28" spans="1:53" ht="30" customHeight="1" x14ac:dyDescent="0.75">
      <c r="A28" s="419"/>
      <c r="B28" s="463"/>
      <c r="C28" s="468"/>
      <c r="D28" s="386"/>
      <c r="E28" s="405"/>
      <c r="F28" s="421"/>
      <c r="G28" s="393"/>
      <c r="H28" s="144"/>
      <c r="I28" s="145"/>
      <c r="J28" s="393"/>
      <c r="K28" s="395"/>
      <c r="L28" s="393"/>
      <c r="M28" s="460"/>
      <c r="N28" s="394"/>
      <c r="O28" s="395"/>
      <c r="P28" s="129"/>
      <c r="Q28" s="459"/>
      <c r="R28" s="144"/>
      <c r="S28" s="261"/>
      <c r="T28" s="247"/>
      <c r="U28" s="144"/>
      <c r="V28" s="145"/>
      <c r="X28" s="110"/>
      <c r="Y28" s="228"/>
      <c r="Z28" s="102"/>
      <c r="AA28" s="97"/>
      <c r="AB28" s="105"/>
      <c r="AC28" s="113"/>
      <c r="AD28" s="120"/>
      <c r="AE28" s="123">
        <f t="shared" si="10"/>
        <v>0</v>
      </c>
      <c r="AF28" s="123"/>
      <c r="AG28" s="125"/>
      <c r="AH28" s="122"/>
      <c r="AI28" s="121"/>
      <c r="AJ28" s="122"/>
      <c r="AK28" s="122"/>
      <c r="AL28" s="122"/>
      <c r="AM28" s="124"/>
      <c r="AN28" s="125"/>
      <c r="AO28" s="126"/>
      <c r="AP28" s="126"/>
      <c r="AQ28" s="94"/>
      <c r="AR28" s="94"/>
      <c r="AS28" s="94"/>
      <c r="AT28" s="94"/>
      <c r="AU28" s="94"/>
      <c r="AV28" s="94"/>
      <c r="AW28" s="94"/>
      <c r="AX28" s="94"/>
      <c r="AY28" s="124"/>
      <c r="AZ28" s="126"/>
      <c r="BA28" s="126"/>
    </row>
    <row r="29" spans="1:53" ht="30" customHeight="1" x14ac:dyDescent="0.75">
      <c r="A29" s="422" t="s">
        <v>279</v>
      </c>
      <c r="C29" s="462" t="s">
        <v>724</v>
      </c>
      <c r="D29" s="386"/>
      <c r="E29" s="405"/>
      <c r="F29" s="421"/>
      <c r="G29" s="393"/>
      <c r="H29" s="144"/>
      <c r="I29" s="145"/>
      <c r="J29" s="393"/>
      <c r="K29" s="395"/>
      <c r="L29" s="393"/>
      <c r="M29" s="460"/>
      <c r="N29" s="394"/>
      <c r="O29" s="395"/>
      <c r="P29" s="129"/>
      <c r="Q29" s="459"/>
      <c r="R29" s="144"/>
      <c r="S29" s="261"/>
      <c r="T29" s="247"/>
      <c r="U29" s="144"/>
      <c r="V29" s="145"/>
      <c r="X29" s="229" t="s">
        <v>279</v>
      </c>
      <c r="Y29" s="94"/>
      <c r="Z29" s="118" t="s">
        <v>725</v>
      </c>
      <c r="AA29" s="97"/>
      <c r="AB29" s="105"/>
      <c r="AC29" s="113"/>
      <c r="AD29" s="120"/>
      <c r="AE29" s="123">
        <f t="shared" si="10"/>
        <v>0</v>
      </c>
      <c r="AF29" s="123"/>
      <c r="AG29" s="125"/>
      <c r="AH29" s="122"/>
      <c r="AI29" s="121"/>
      <c r="AJ29" s="122"/>
      <c r="AK29" s="122"/>
      <c r="AL29" s="122"/>
      <c r="AM29" s="124"/>
      <c r="AN29" s="125"/>
      <c r="AO29" s="126"/>
      <c r="AP29" s="126"/>
      <c r="AQ29" s="94"/>
      <c r="AR29" s="94"/>
      <c r="AS29" s="94"/>
      <c r="AT29" s="94"/>
      <c r="AU29" s="94"/>
      <c r="AV29" s="94"/>
      <c r="AW29" s="94"/>
      <c r="AX29" s="94"/>
      <c r="AY29" s="124"/>
      <c r="AZ29" s="126"/>
      <c r="BA29" s="126"/>
    </row>
    <row r="30" spans="1:53" ht="30" customHeight="1" x14ac:dyDescent="0.75">
      <c r="A30" s="390" t="s">
        <v>282</v>
      </c>
      <c r="B30" s="463"/>
      <c r="C30" s="463" t="s">
        <v>726</v>
      </c>
      <c r="D30" s="386"/>
      <c r="E30" s="405" t="s">
        <v>643</v>
      </c>
      <c r="F30" s="421">
        <v>10</v>
      </c>
      <c r="G30" s="140"/>
      <c r="H30" s="141"/>
      <c r="I30" s="238">
        <f t="shared" si="0"/>
        <v>0</v>
      </c>
      <c r="J30" s="140"/>
      <c r="K30" s="238">
        <f t="shared" si="1"/>
        <v>0</v>
      </c>
      <c r="L30" s="140"/>
      <c r="M30" s="244">
        <f t="shared" si="2"/>
        <v>0</v>
      </c>
      <c r="N30" s="141"/>
      <c r="O30" s="238">
        <f t="shared" si="3"/>
        <v>0</v>
      </c>
      <c r="P30" s="393"/>
      <c r="Q30" s="460">
        <f t="shared" si="4"/>
        <v>0</v>
      </c>
      <c r="R30" s="397"/>
      <c r="S30" s="461">
        <f t="shared" si="5"/>
        <v>0</v>
      </c>
      <c r="T30" s="225">
        <f t="shared" si="6"/>
        <v>0</v>
      </c>
      <c r="U30" s="106">
        <f t="shared" si="7"/>
        <v>0</v>
      </c>
      <c r="V30" s="107">
        <f t="shared" si="8"/>
        <v>0</v>
      </c>
      <c r="X30" s="97" t="s">
        <v>282</v>
      </c>
      <c r="Y30" s="228"/>
      <c r="Z30" s="228" t="s">
        <v>727</v>
      </c>
      <c r="AA30" s="97"/>
      <c r="AB30" s="105" t="s">
        <v>643</v>
      </c>
      <c r="AC30" s="113">
        <v>10</v>
      </c>
      <c r="AD30" s="124">
        <v>20</v>
      </c>
      <c r="AE30" s="123">
        <f t="shared" si="10"/>
        <v>200</v>
      </c>
      <c r="AF30" s="123"/>
      <c r="AG30" s="125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4"/>
      <c r="AT30" s="124"/>
      <c r="AU30" s="124"/>
      <c r="AV30" s="124"/>
      <c r="AW30" s="124"/>
      <c r="AX30" s="124"/>
      <c r="AY30" s="124"/>
      <c r="AZ30" s="124"/>
      <c r="BA30" s="124"/>
    </row>
    <row r="31" spans="1:53" ht="30" customHeight="1" x14ac:dyDescent="0.75">
      <c r="A31" s="390" t="s">
        <v>287</v>
      </c>
      <c r="B31" s="463"/>
      <c r="C31" s="463" t="s">
        <v>728</v>
      </c>
      <c r="D31" s="386"/>
      <c r="E31" s="405" t="s">
        <v>729</v>
      </c>
      <c r="F31" s="469">
        <v>20</v>
      </c>
      <c r="G31" s="140"/>
      <c r="H31" s="141"/>
      <c r="I31" s="238">
        <f t="shared" si="0"/>
        <v>0</v>
      </c>
      <c r="J31" s="140"/>
      <c r="K31" s="238">
        <f t="shared" si="1"/>
        <v>0</v>
      </c>
      <c r="L31" s="140"/>
      <c r="M31" s="244">
        <f t="shared" si="2"/>
        <v>0</v>
      </c>
      <c r="N31" s="141"/>
      <c r="O31" s="238">
        <f t="shared" si="3"/>
        <v>0</v>
      </c>
      <c r="P31" s="393"/>
      <c r="Q31" s="460">
        <f t="shared" si="4"/>
        <v>0</v>
      </c>
      <c r="R31" s="397"/>
      <c r="S31" s="461">
        <f t="shared" si="5"/>
        <v>0</v>
      </c>
      <c r="T31" s="225">
        <f t="shared" si="6"/>
        <v>0</v>
      </c>
      <c r="U31" s="106">
        <f t="shared" si="7"/>
        <v>0</v>
      </c>
      <c r="V31" s="107">
        <f t="shared" si="8"/>
        <v>0</v>
      </c>
      <c r="X31" s="97" t="s">
        <v>287</v>
      </c>
      <c r="Y31" s="228"/>
      <c r="Z31" s="228" t="s">
        <v>730</v>
      </c>
      <c r="AA31" s="97"/>
      <c r="AB31" s="105" t="s">
        <v>729</v>
      </c>
      <c r="AC31" s="423">
        <v>20</v>
      </c>
      <c r="AD31" s="124">
        <v>2</v>
      </c>
      <c r="AE31" s="123">
        <f t="shared" si="10"/>
        <v>40</v>
      </c>
      <c r="AF31" s="123"/>
      <c r="AG31" s="125"/>
      <c r="AH31" s="124"/>
      <c r="AI31" s="124"/>
      <c r="AJ31" s="124"/>
      <c r="AK31" s="124"/>
      <c r="AL31" s="124"/>
      <c r="AM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</row>
    <row r="32" spans="1:53" ht="30" customHeight="1" x14ac:dyDescent="0.75">
      <c r="A32" s="390" t="s">
        <v>290</v>
      </c>
      <c r="B32" s="463"/>
      <c r="C32" s="463" t="s">
        <v>731</v>
      </c>
      <c r="D32" s="386"/>
      <c r="E32" s="405" t="s">
        <v>643</v>
      </c>
      <c r="F32" s="421">
        <v>10</v>
      </c>
      <c r="G32" s="140"/>
      <c r="H32" s="141"/>
      <c r="I32" s="238">
        <f t="shared" si="0"/>
        <v>0</v>
      </c>
      <c r="J32" s="140"/>
      <c r="K32" s="238">
        <f t="shared" si="1"/>
        <v>0</v>
      </c>
      <c r="L32" s="140"/>
      <c r="M32" s="244">
        <f t="shared" si="2"/>
        <v>0</v>
      </c>
      <c r="N32" s="141"/>
      <c r="O32" s="238">
        <f t="shared" si="3"/>
        <v>0</v>
      </c>
      <c r="P32" s="393"/>
      <c r="Q32" s="460">
        <f t="shared" si="4"/>
        <v>0</v>
      </c>
      <c r="R32" s="397"/>
      <c r="S32" s="461">
        <f t="shared" si="5"/>
        <v>0</v>
      </c>
      <c r="T32" s="225">
        <f t="shared" si="6"/>
        <v>0</v>
      </c>
      <c r="U32" s="106">
        <f t="shared" si="7"/>
        <v>0</v>
      </c>
      <c r="V32" s="107">
        <f t="shared" si="8"/>
        <v>0</v>
      </c>
      <c r="X32" s="97" t="s">
        <v>290</v>
      </c>
      <c r="Y32" s="228"/>
      <c r="Z32" s="228" t="s">
        <v>732</v>
      </c>
      <c r="AA32" s="97"/>
      <c r="AB32" s="105" t="s">
        <v>643</v>
      </c>
      <c r="AC32" s="113">
        <v>10</v>
      </c>
      <c r="AD32" s="124">
        <v>21</v>
      </c>
      <c r="AE32" s="123">
        <f t="shared" si="10"/>
        <v>210</v>
      </c>
      <c r="AF32" s="123"/>
      <c r="AG32" s="125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4"/>
      <c r="AY32" s="124"/>
      <c r="AZ32" s="124"/>
      <c r="BA32" s="124"/>
    </row>
    <row r="33" spans="1:53" ht="10" customHeight="1" x14ac:dyDescent="0.75">
      <c r="A33" s="419"/>
      <c r="B33" s="463"/>
      <c r="C33" s="463"/>
      <c r="D33" s="386"/>
      <c r="E33" s="405"/>
      <c r="F33" s="421"/>
      <c r="G33" s="129"/>
      <c r="H33" s="130"/>
      <c r="I33" s="131">
        <f t="shared" si="0"/>
        <v>0</v>
      </c>
      <c r="J33" s="129"/>
      <c r="K33" s="131">
        <f t="shared" si="1"/>
        <v>0</v>
      </c>
      <c r="L33" s="129"/>
      <c r="M33" s="245">
        <f t="shared" si="2"/>
        <v>0</v>
      </c>
      <c r="N33" s="130"/>
      <c r="O33" s="131">
        <f t="shared" si="3"/>
        <v>0</v>
      </c>
      <c r="P33" s="129"/>
      <c r="Q33" s="245">
        <f t="shared" si="4"/>
        <v>0</v>
      </c>
      <c r="R33" s="130"/>
      <c r="S33" s="237">
        <f t="shared" si="5"/>
        <v>0</v>
      </c>
      <c r="T33" s="247">
        <f t="shared" si="6"/>
        <v>0</v>
      </c>
      <c r="U33" s="130">
        <f t="shared" si="7"/>
        <v>0</v>
      </c>
      <c r="V33" s="131">
        <f t="shared" si="8"/>
        <v>0</v>
      </c>
      <c r="X33" s="110"/>
      <c r="Y33" s="228"/>
      <c r="Z33" s="228"/>
      <c r="AA33" s="97"/>
      <c r="AB33" s="105"/>
      <c r="AC33" s="113"/>
      <c r="AD33" s="124"/>
      <c r="AE33" s="123">
        <f t="shared" si="10"/>
        <v>0</v>
      </c>
      <c r="AF33" s="123"/>
      <c r="AG33" s="125"/>
      <c r="AH33" s="124"/>
      <c r="AI33" s="124"/>
      <c r="AJ33" s="124"/>
      <c r="AK33" s="124"/>
      <c r="AL33" s="124"/>
      <c r="AM33" s="124"/>
      <c r="AN33" s="124"/>
      <c r="AO33" s="124"/>
      <c r="AP33" s="124"/>
      <c r="AQ33" s="124"/>
      <c r="AR33" s="124"/>
      <c r="AS33" s="124"/>
      <c r="AT33" s="124"/>
      <c r="AU33" s="124"/>
      <c r="AV33" s="124"/>
      <c r="AW33" s="124"/>
      <c r="AX33" s="124"/>
      <c r="AY33" s="124"/>
      <c r="AZ33" s="124"/>
      <c r="BA33" s="124"/>
    </row>
    <row r="34" spans="1:53" ht="30" customHeight="1" x14ac:dyDescent="0.75">
      <c r="A34" s="422" t="s">
        <v>293</v>
      </c>
      <c r="B34" s="463"/>
      <c r="C34" s="462" t="s">
        <v>733</v>
      </c>
      <c r="D34" s="386"/>
      <c r="E34" s="405"/>
      <c r="F34" s="421"/>
      <c r="G34" s="129"/>
      <c r="H34" s="130"/>
      <c r="I34" s="131">
        <f t="shared" si="0"/>
        <v>0</v>
      </c>
      <c r="J34" s="129"/>
      <c r="K34" s="131">
        <f t="shared" si="1"/>
        <v>0</v>
      </c>
      <c r="L34" s="129"/>
      <c r="M34" s="245">
        <f t="shared" si="2"/>
        <v>0</v>
      </c>
      <c r="N34" s="130"/>
      <c r="O34" s="131">
        <f t="shared" si="3"/>
        <v>0</v>
      </c>
      <c r="P34" s="129"/>
      <c r="Q34" s="245">
        <f t="shared" si="4"/>
        <v>0</v>
      </c>
      <c r="R34" s="130"/>
      <c r="S34" s="237">
        <f t="shared" si="5"/>
        <v>0</v>
      </c>
      <c r="T34" s="247">
        <f t="shared" si="6"/>
        <v>0</v>
      </c>
      <c r="U34" s="130">
        <f t="shared" si="7"/>
        <v>0</v>
      </c>
      <c r="V34" s="131">
        <f t="shared" si="8"/>
        <v>0</v>
      </c>
      <c r="X34" s="229" t="s">
        <v>293</v>
      </c>
      <c r="Y34" s="228"/>
      <c r="Z34" s="118" t="s">
        <v>734</v>
      </c>
      <c r="AA34" s="97"/>
      <c r="AB34" s="105"/>
      <c r="AC34" s="113"/>
      <c r="AD34" s="124"/>
      <c r="AE34" s="123">
        <f t="shared" si="10"/>
        <v>0</v>
      </c>
      <c r="AF34" s="123"/>
      <c r="AG34" s="125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</row>
    <row r="35" spans="1:53" ht="30" customHeight="1" x14ac:dyDescent="0.75">
      <c r="A35" s="383" t="s">
        <v>296</v>
      </c>
      <c r="B35" s="463"/>
      <c r="C35" s="462" t="s">
        <v>735</v>
      </c>
      <c r="D35" s="386"/>
      <c r="E35" s="405"/>
      <c r="F35" s="421"/>
      <c r="G35" s="129"/>
      <c r="H35" s="130"/>
      <c r="I35" s="131">
        <f t="shared" si="0"/>
        <v>0</v>
      </c>
      <c r="J35" s="129"/>
      <c r="K35" s="131">
        <f t="shared" si="1"/>
        <v>0</v>
      </c>
      <c r="L35" s="129"/>
      <c r="M35" s="245">
        <f t="shared" si="2"/>
        <v>0</v>
      </c>
      <c r="N35" s="130"/>
      <c r="O35" s="131">
        <f t="shared" si="3"/>
        <v>0</v>
      </c>
      <c r="P35" s="129"/>
      <c r="Q35" s="245">
        <f t="shared" si="4"/>
        <v>0</v>
      </c>
      <c r="R35" s="130"/>
      <c r="S35" s="237">
        <f t="shared" si="5"/>
        <v>0</v>
      </c>
      <c r="T35" s="247">
        <f t="shared" si="6"/>
        <v>0</v>
      </c>
      <c r="U35" s="130">
        <f t="shared" si="7"/>
        <v>0</v>
      </c>
      <c r="V35" s="131">
        <f t="shared" si="8"/>
        <v>0</v>
      </c>
      <c r="X35" s="117" t="s">
        <v>296</v>
      </c>
      <c r="Y35" s="228"/>
      <c r="Z35" s="118" t="s">
        <v>736</v>
      </c>
      <c r="AA35" s="97"/>
      <c r="AB35" s="105"/>
      <c r="AC35" s="113"/>
      <c r="AD35" s="124"/>
      <c r="AE35" s="123">
        <f t="shared" si="10"/>
        <v>0</v>
      </c>
      <c r="AF35" s="123"/>
      <c r="AG35" s="125"/>
      <c r="AH35" s="124"/>
      <c r="AI35" s="124"/>
      <c r="AJ35" s="124"/>
      <c r="AK35" s="124"/>
      <c r="AL35" s="124"/>
      <c r="AM35" s="124"/>
      <c r="AN35" s="124"/>
      <c r="AO35" s="124"/>
      <c r="AP35" s="124"/>
      <c r="AQ35" s="124"/>
      <c r="AR35" s="124"/>
      <c r="AS35" s="124"/>
      <c r="AT35" s="124"/>
      <c r="AU35" s="124"/>
      <c r="AV35" s="124"/>
      <c r="AW35" s="124"/>
      <c r="AX35" s="124"/>
      <c r="AY35" s="124"/>
      <c r="AZ35" s="124"/>
      <c r="BA35" s="124"/>
    </row>
    <row r="36" spans="1:53" ht="30" customHeight="1" x14ac:dyDescent="0.75">
      <c r="A36" s="390" t="s">
        <v>737</v>
      </c>
      <c r="B36" s="463"/>
      <c r="C36" s="463" t="s">
        <v>738</v>
      </c>
      <c r="D36" s="386"/>
      <c r="E36" s="405" t="s">
        <v>164</v>
      </c>
      <c r="F36" s="421">
        <v>1</v>
      </c>
      <c r="G36" s="140"/>
      <c r="H36" s="141"/>
      <c r="I36" s="238">
        <f t="shared" si="0"/>
        <v>0</v>
      </c>
      <c r="J36" s="140"/>
      <c r="K36" s="238">
        <f t="shared" si="1"/>
        <v>0</v>
      </c>
      <c r="L36" s="140"/>
      <c r="M36" s="244">
        <f t="shared" si="2"/>
        <v>0</v>
      </c>
      <c r="N36" s="141"/>
      <c r="O36" s="238">
        <f t="shared" si="3"/>
        <v>0</v>
      </c>
      <c r="P36" s="393"/>
      <c r="Q36" s="460">
        <f t="shared" si="4"/>
        <v>0</v>
      </c>
      <c r="R36" s="397"/>
      <c r="S36" s="461">
        <f t="shared" si="5"/>
        <v>0</v>
      </c>
      <c r="T36" s="225">
        <f t="shared" si="6"/>
        <v>0</v>
      </c>
      <c r="U36" s="106">
        <f t="shared" si="7"/>
        <v>0</v>
      </c>
      <c r="V36" s="107">
        <f t="shared" si="8"/>
        <v>0</v>
      </c>
      <c r="X36" s="97" t="s">
        <v>737</v>
      </c>
      <c r="Y36" s="228"/>
      <c r="Z36" s="228" t="s">
        <v>739</v>
      </c>
      <c r="AA36" s="97"/>
      <c r="AB36" s="105" t="s">
        <v>164</v>
      </c>
      <c r="AC36" s="113">
        <v>1</v>
      </c>
      <c r="AD36" s="124">
        <v>700</v>
      </c>
      <c r="AE36" s="123">
        <f t="shared" si="10"/>
        <v>700</v>
      </c>
      <c r="AF36" s="123"/>
      <c r="AG36" s="125"/>
      <c r="AH36" s="124"/>
      <c r="AI36" s="124"/>
      <c r="AJ36" s="124"/>
      <c r="AK36" s="124"/>
      <c r="AL36" s="124"/>
      <c r="AM36" s="124"/>
      <c r="AN36" s="124"/>
      <c r="AO36" s="124"/>
      <c r="AP36" s="124"/>
      <c r="AQ36" s="124"/>
      <c r="AR36" s="124"/>
      <c r="AS36" s="124"/>
      <c r="AT36" s="124"/>
      <c r="AU36" s="124"/>
      <c r="AV36" s="124"/>
      <c r="AW36" s="124"/>
      <c r="AX36" s="124"/>
      <c r="AY36" s="124"/>
      <c r="AZ36" s="124"/>
      <c r="BA36" s="124"/>
    </row>
    <row r="37" spans="1:53" ht="30" customHeight="1" x14ac:dyDescent="0.75">
      <c r="A37" s="383" t="s">
        <v>299</v>
      </c>
      <c r="B37" s="463"/>
      <c r="C37" s="462" t="s">
        <v>743</v>
      </c>
      <c r="D37" s="386"/>
      <c r="E37" s="405"/>
      <c r="F37" s="421"/>
      <c r="G37" s="129"/>
      <c r="H37" s="130"/>
      <c r="I37" s="131"/>
      <c r="J37" s="129"/>
      <c r="K37" s="131"/>
      <c r="L37" s="129"/>
      <c r="M37" s="245"/>
      <c r="N37" s="130"/>
      <c r="O37" s="131"/>
      <c r="P37" s="129"/>
      <c r="Q37" s="245"/>
      <c r="R37" s="130"/>
      <c r="S37" s="237"/>
      <c r="T37" s="247"/>
      <c r="U37" s="130"/>
      <c r="V37" s="131"/>
      <c r="X37" s="117" t="s">
        <v>299</v>
      </c>
      <c r="Y37" s="228"/>
      <c r="Z37" s="118" t="s">
        <v>744</v>
      </c>
      <c r="AA37" s="97"/>
      <c r="AB37" s="105"/>
      <c r="AC37" s="113"/>
      <c r="AD37" s="124"/>
      <c r="AE37" s="123">
        <f t="shared" si="10"/>
        <v>0</v>
      </c>
      <c r="AF37" s="123"/>
      <c r="AG37" s="125"/>
      <c r="AH37" s="124"/>
      <c r="AI37" s="124"/>
      <c r="AJ37" s="124"/>
      <c r="AK37" s="124"/>
      <c r="AL37" s="124"/>
      <c r="AM37" s="124"/>
      <c r="AN37" s="124"/>
      <c r="AO37" s="124"/>
      <c r="AP37" s="124"/>
      <c r="AQ37" s="124"/>
      <c r="AR37" s="124"/>
      <c r="AS37" s="124"/>
      <c r="AT37" s="124"/>
      <c r="AU37" s="124"/>
      <c r="AV37" s="124"/>
      <c r="AW37" s="124"/>
      <c r="AX37" s="124"/>
      <c r="AY37" s="124"/>
      <c r="AZ37" s="124"/>
      <c r="BA37" s="124"/>
    </row>
    <row r="38" spans="1:53" ht="30" customHeight="1" x14ac:dyDescent="0.75">
      <c r="A38" s="390" t="s">
        <v>745</v>
      </c>
      <c r="B38" s="463"/>
      <c r="C38" s="463" t="s">
        <v>746</v>
      </c>
      <c r="D38" s="386"/>
      <c r="E38" s="405" t="s">
        <v>164</v>
      </c>
      <c r="F38" s="421">
        <v>1</v>
      </c>
      <c r="G38" s="140"/>
      <c r="H38" s="141"/>
      <c r="I38" s="238">
        <f t="shared" si="0"/>
        <v>0</v>
      </c>
      <c r="J38" s="140"/>
      <c r="K38" s="238">
        <f t="shared" si="1"/>
        <v>0</v>
      </c>
      <c r="L38" s="140"/>
      <c r="M38" s="244">
        <f t="shared" si="2"/>
        <v>0</v>
      </c>
      <c r="N38" s="141"/>
      <c r="O38" s="238">
        <f t="shared" si="3"/>
        <v>0</v>
      </c>
      <c r="P38" s="393"/>
      <c r="Q38" s="460">
        <f t="shared" si="4"/>
        <v>0</v>
      </c>
      <c r="R38" s="397"/>
      <c r="S38" s="461">
        <f t="shared" si="5"/>
        <v>0</v>
      </c>
      <c r="T38" s="225">
        <f t="shared" si="6"/>
        <v>0</v>
      </c>
      <c r="U38" s="106">
        <f t="shared" si="7"/>
        <v>0</v>
      </c>
      <c r="V38" s="107">
        <f t="shared" si="8"/>
        <v>0</v>
      </c>
      <c r="X38" s="97" t="s">
        <v>745</v>
      </c>
      <c r="Y38" s="228"/>
      <c r="Z38" s="228" t="s">
        <v>747</v>
      </c>
      <c r="AA38" s="97"/>
      <c r="AB38" s="105" t="s">
        <v>164</v>
      </c>
      <c r="AC38" s="113">
        <v>1</v>
      </c>
      <c r="AD38" s="124">
        <v>405.40540540540542</v>
      </c>
      <c r="AE38" s="123">
        <f t="shared" si="10"/>
        <v>405.40540540540542</v>
      </c>
      <c r="AF38" s="123"/>
      <c r="AG38" s="125"/>
      <c r="AH38" s="124"/>
      <c r="AI38" s="124"/>
      <c r="AJ38" s="124"/>
      <c r="AK38" s="124"/>
      <c r="AL38" s="124"/>
      <c r="AM38" s="124"/>
      <c r="AN38" s="124"/>
      <c r="AO38" s="124"/>
      <c r="AP38" s="124"/>
      <c r="AQ38" s="124"/>
      <c r="AR38" s="124"/>
      <c r="AS38" s="124"/>
      <c r="AT38" s="124"/>
      <c r="AU38" s="124"/>
      <c r="AV38" s="124"/>
      <c r="AW38" s="124"/>
      <c r="AX38" s="124"/>
      <c r="AY38" s="124"/>
      <c r="AZ38" s="124"/>
      <c r="BA38" s="124"/>
    </row>
    <row r="39" spans="1:53" ht="30" customHeight="1" x14ac:dyDescent="0.75">
      <c r="A39" s="390" t="s">
        <v>748</v>
      </c>
      <c r="B39" s="463"/>
      <c r="C39" s="463" t="s">
        <v>882</v>
      </c>
      <c r="D39" s="386"/>
      <c r="E39" s="405" t="s">
        <v>164</v>
      </c>
      <c r="F39" s="421">
        <v>3</v>
      </c>
      <c r="G39" s="140"/>
      <c r="H39" s="141"/>
      <c r="I39" s="238">
        <f t="shared" si="0"/>
        <v>0</v>
      </c>
      <c r="J39" s="140"/>
      <c r="K39" s="238">
        <f t="shared" si="1"/>
        <v>0</v>
      </c>
      <c r="L39" s="140"/>
      <c r="M39" s="244">
        <f t="shared" si="2"/>
        <v>0</v>
      </c>
      <c r="N39" s="141"/>
      <c r="O39" s="238">
        <f t="shared" si="3"/>
        <v>0</v>
      </c>
      <c r="P39" s="393"/>
      <c r="Q39" s="460">
        <f t="shared" si="4"/>
        <v>0</v>
      </c>
      <c r="R39" s="397"/>
      <c r="S39" s="461">
        <f t="shared" si="5"/>
        <v>0</v>
      </c>
      <c r="T39" s="225">
        <f t="shared" si="6"/>
        <v>0</v>
      </c>
      <c r="U39" s="106">
        <f t="shared" si="7"/>
        <v>0</v>
      </c>
      <c r="V39" s="107">
        <f t="shared" si="8"/>
        <v>0</v>
      </c>
      <c r="X39" s="97" t="s">
        <v>748</v>
      </c>
      <c r="Y39" s="228"/>
      <c r="Z39" s="228" t="s">
        <v>883</v>
      </c>
      <c r="AA39" s="97"/>
      <c r="AB39" s="105" t="s">
        <v>164</v>
      </c>
      <c r="AC39" s="113">
        <v>3</v>
      </c>
      <c r="AD39" s="124">
        <v>200</v>
      </c>
      <c r="AE39" s="123">
        <f t="shared" si="10"/>
        <v>600</v>
      </c>
      <c r="AF39" s="123"/>
      <c r="AG39" s="125"/>
      <c r="AH39" s="124"/>
      <c r="AI39" s="124"/>
      <c r="AJ39" s="124"/>
      <c r="AK39" s="124"/>
      <c r="AL39" s="124"/>
      <c r="AM39" s="124"/>
      <c r="AN39" s="124"/>
      <c r="AO39" s="124"/>
      <c r="AP39" s="124"/>
      <c r="AQ39" s="124"/>
      <c r="AR39" s="124"/>
      <c r="AS39" s="124"/>
      <c r="AT39" s="124"/>
      <c r="AU39" s="124"/>
      <c r="AV39" s="124"/>
      <c r="AW39" s="124"/>
      <c r="AX39" s="124"/>
      <c r="AY39" s="124"/>
      <c r="AZ39" s="124"/>
      <c r="BA39" s="124"/>
    </row>
    <row r="40" spans="1:53" ht="30" customHeight="1" x14ac:dyDescent="0.75">
      <c r="A40" s="390"/>
      <c r="B40" s="462"/>
      <c r="C40" s="463" t="s">
        <v>757</v>
      </c>
      <c r="D40" s="386"/>
      <c r="E40" s="405" t="s">
        <v>164</v>
      </c>
      <c r="F40" s="398">
        <v>1</v>
      </c>
      <c r="G40" s="140"/>
      <c r="H40" s="141"/>
      <c r="I40" s="238">
        <f t="shared" si="0"/>
        <v>0</v>
      </c>
      <c r="J40" s="140"/>
      <c r="K40" s="238">
        <f t="shared" si="1"/>
        <v>0</v>
      </c>
      <c r="L40" s="140"/>
      <c r="M40" s="244">
        <f t="shared" si="2"/>
        <v>0</v>
      </c>
      <c r="N40" s="141"/>
      <c r="O40" s="238">
        <f t="shared" si="3"/>
        <v>0</v>
      </c>
      <c r="P40" s="393"/>
      <c r="Q40" s="460">
        <f t="shared" si="4"/>
        <v>0</v>
      </c>
      <c r="R40" s="397"/>
      <c r="S40" s="461">
        <f t="shared" si="5"/>
        <v>0</v>
      </c>
      <c r="T40" s="225">
        <f t="shared" si="6"/>
        <v>0</v>
      </c>
      <c r="U40" s="106">
        <f t="shared" si="7"/>
        <v>0</v>
      </c>
      <c r="V40" s="107">
        <f t="shared" si="8"/>
        <v>0</v>
      </c>
      <c r="X40" s="97"/>
      <c r="Y40" s="118"/>
      <c r="Z40" s="228" t="s">
        <v>758</v>
      </c>
      <c r="AA40" s="97"/>
      <c r="AB40" s="105" t="s">
        <v>164</v>
      </c>
      <c r="AC40" s="103">
        <v>1</v>
      </c>
      <c r="AD40" s="125">
        <v>750</v>
      </c>
      <c r="AE40" s="123">
        <f t="shared" si="10"/>
        <v>750</v>
      </c>
      <c r="AF40" s="123"/>
      <c r="AG40" s="125"/>
      <c r="AH40" s="125"/>
      <c r="AI40" s="125"/>
      <c r="AJ40" s="125"/>
      <c r="AK40" s="125"/>
      <c r="AL40" s="125"/>
      <c r="AM40" s="125"/>
      <c r="AN40" s="125"/>
      <c r="AO40" s="125"/>
      <c r="AP40" s="125"/>
      <c r="AQ40" s="125"/>
      <c r="AR40" s="125"/>
      <c r="AS40" s="125"/>
      <c r="AT40" s="125"/>
      <c r="AU40" s="125"/>
      <c r="AV40" s="125"/>
      <c r="AW40" s="125"/>
      <c r="AX40" s="125"/>
      <c r="AY40" s="125"/>
      <c r="AZ40" s="125"/>
      <c r="BA40" s="125"/>
    </row>
    <row r="41" spans="1:53" ht="30" customHeight="1" x14ac:dyDescent="0.75">
      <c r="A41" s="422" t="s">
        <v>302</v>
      </c>
      <c r="B41" s="463"/>
      <c r="C41" s="462" t="s">
        <v>759</v>
      </c>
      <c r="D41" s="386"/>
      <c r="E41" s="405"/>
      <c r="F41" s="421"/>
      <c r="G41" s="393"/>
      <c r="H41" s="144"/>
      <c r="I41" s="145"/>
      <c r="J41" s="129"/>
      <c r="K41" s="145"/>
      <c r="L41" s="129"/>
      <c r="M41" s="459"/>
      <c r="N41" s="144"/>
      <c r="O41" s="145"/>
      <c r="P41" s="393"/>
      <c r="Q41" s="460"/>
      <c r="R41" s="394"/>
      <c r="S41" s="461"/>
      <c r="T41" s="247"/>
      <c r="U41" s="144"/>
      <c r="V41" s="145"/>
      <c r="X41" s="229" t="s">
        <v>302</v>
      </c>
      <c r="Y41" s="228"/>
      <c r="Z41" s="118" t="s">
        <v>760</v>
      </c>
      <c r="AA41" s="97"/>
      <c r="AB41" s="105"/>
      <c r="AC41" s="113"/>
      <c r="AD41" s="120"/>
      <c r="AE41" s="123">
        <f t="shared" si="10"/>
        <v>0</v>
      </c>
      <c r="AF41" s="123"/>
      <c r="AG41" s="125"/>
      <c r="AH41" s="125"/>
      <c r="AI41" s="125"/>
      <c r="AJ41" s="125"/>
      <c r="AK41" s="125"/>
      <c r="AL41" s="125"/>
      <c r="AM41" s="120"/>
      <c r="AN41" s="123"/>
      <c r="AO41" s="122"/>
      <c r="AP41" s="122"/>
      <c r="AQ41" s="94"/>
      <c r="AR41" s="94"/>
      <c r="AS41" s="94"/>
      <c r="AT41" s="94"/>
      <c r="AU41" s="94"/>
      <c r="AV41" s="94"/>
      <c r="AW41" s="94"/>
      <c r="AX41" s="94"/>
      <c r="AY41" s="124"/>
      <c r="AZ41" s="126"/>
      <c r="BA41" s="126"/>
    </row>
    <row r="42" spans="1:53" ht="30" customHeight="1" x14ac:dyDescent="0.75">
      <c r="A42" s="390" t="s">
        <v>761</v>
      </c>
      <c r="B42" s="463"/>
      <c r="C42" s="463" t="s">
        <v>762</v>
      </c>
      <c r="D42" s="386"/>
      <c r="E42" s="405" t="s">
        <v>164</v>
      </c>
      <c r="F42" s="421">
        <v>1</v>
      </c>
      <c r="G42" s="140"/>
      <c r="H42" s="141"/>
      <c r="I42" s="238">
        <f t="shared" si="0"/>
        <v>0</v>
      </c>
      <c r="J42" s="140"/>
      <c r="K42" s="238">
        <f t="shared" si="1"/>
        <v>0</v>
      </c>
      <c r="L42" s="140"/>
      <c r="M42" s="244">
        <f t="shared" si="2"/>
        <v>0</v>
      </c>
      <c r="N42" s="141"/>
      <c r="O42" s="238">
        <f t="shared" si="3"/>
        <v>0</v>
      </c>
      <c r="P42" s="393"/>
      <c r="Q42" s="460">
        <f t="shared" si="4"/>
        <v>0</v>
      </c>
      <c r="R42" s="397"/>
      <c r="S42" s="461">
        <f t="shared" si="5"/>
        <v>0</v>
      </c>
      <c r="T42" s="225">
        <f t="shared" si="6"/>
        <v>0</v>
      </c>
      <c r="U42" s="106">
        <f t="shared" si="7"/>
        <v>0</v>
      </c>
      <c r="V42" s="107">
        <f t="shared" si="8"/>
        <v>0</v>
      </c>
      <c r="X42" s="97" t="s">
        <v>761</v>
      </c>
      <c r="Y42" s="228"/>
      <c r="Z42" s="228" t="s">
        <v>763</v>
      </c>
      <c r="AA42" s="97"/>
      <c r="AB42" s="105" t="s">
        <v>164</v>
      </c>
      <c r="AC42" s="111">
        <v>1</v>
      </c>
      <c r="AD42" s="124">
        <v>337.83783783783781</v>
      </c>
      <c r="AE42" s="123">
        <f t="shared" si="10"/>
        <v>337.83783783783781</v>
      </c>
      <c r="AF42" s="123"/>
      <c r="AG42" s="125"/>
      <c r="AH42" s="125"/>
      <c r="AI42" s="125"/>
      <c r="AJ42" s="125"/>
      <c r="AK42" s="125"/>
      <c r="AL42" s="125"/>
      <c r="AM42" s="127"/>
      <c r="AN42" s="125"/>
      <c r="AO42" s="126"/>
      <c r="AP42" s="126"/>
      <c r="AQ42" s="94"/>
      <c r="AR42" s="94"/>
      <c r="AS42" s="94"/>
      <c r="AT42" s="94"/>
      <c r="AU42" s="94"/>
      <c r="AV42" s="94"/>
      <c r="AW42" s="94"/>
      <c r="AX42" s="94"/>
      <c r="AY42" s="124"/>
      <c r="AZ42" s="126"/>
      <c r="BA42" s="126"/>
    </row>
    <row r="43" spans="1:53" ht="30" customHeight="1" x14ac:dyDescent="0.75">
      <c r="A43" s="390" t="s">
        <v>764</v>
      </c>
      <c r="B43" s="463"/>
      <c r="C43" s="463" t="s">
        <v>765</v>
      </c>
      <c r="D43" s="386"/>
      <c r="E43" s="405" t="s">
        <v>164</v>
      </c>
      <c r="F43" s="421">
        <v>3</v>
      </c>
      <c r="G43" s="140"/>
      <c r="H43" s="141"/>
      <c r="I43" s="238">
        <f t="shared" si="0"/>
        <v>0</v>
      </c>
      <c r="J43" s="140"/>
      <c r="K43" s="238">
        <f t="shared" si="1"/>
        <v>0</v>
      </c>
      <c r="L43" s="140"/>
      <c r="M43" s="244">
        <f t="shared" si="2"/>
        <v>0</v>
      </c>
      <c r="N43" s="141"/>
      <c r="O43" s="238">
        <f t="shared" si="3"/>
        <v>0</v>
      </c>
      <c r="P43" s="393"/>
      <c r="Q43" s="460">
        <f t="shared" si="4"/>
        <v>0</v>
      </c>
      <c r="R43" s="397"/>
      <c r="S43" s="461">
        <f t="shared" si="5"/>
        <v>0</v>
      </c>
      <c r="T43" s="225">
        <f t="shared" si="6"/>
        <v>0</v>
      </c>
      <c r="U43" s="106">
        <f t="shared" si="7"/>
        <v>0</v>
      </c>
      <c r="V43" s="107">
        <f t="shared" si="8"/>
        <v>0</v>
      </c>
      <c r="X43" s="97" t="s">
        <v>764</v>
      </c>
      <c r="Y43" s="228"/>
      <c r="Z43" s="228" t="s">
        <v>766</v>
      </c>
      <c r="AA43" s="97"/>
      <c r="AB43" s="105" t="s">
        <v>164</v>
      </c>
      <c r="AC43" s="113">
        <v>3</v>
      </c>
      <c r="AD43" s="124">
        <v>783.78378378378375</v>
      </c>
      <c r="AE43" s="123">
        <f t="shared" si="10"/>
        <v>2351.3513513513512</v>
      </c>
      <c r="AF43" s="123"/>
      <c r="AG43" s="125"/>
      <c r="AH43" s="125"/>
      <c r="AI43" s="125"/>
      <c r="AJ43" s="125"/>
      <c r="AK43" s="125"/>
      <c r="AL43" s="125"/>
      <c r="AM43" s="127"/>
      <c r="AN43" s="125"/>
      <c r="AO43" s="126"/>
      <c r="AP43" s="126"/>
      <c r="AQ43" s="94"/>
      <c r="AR43" s="94"/>
      <c r="AS43" s="94"/>
      <c r="AT43" s="94"/>
      <c r="AU43" s="94"/>
      <c r="AV43" s="94"/>
      <c r="AW43" s="94"/>
      <c r="AX43" s="94"/>
      <c r="AY43" s="124"/>
      <c r="AZ43" s="126"/>
      <c r="BA43" s="126"/>
    </row>
    <row r="44" spans="1:53" s="250" customFormat="1" ht="30" customHeight="1" x14ac:dyDescent="0.75">
      <c r="A44" s="383" t="s">
        <v>305</v>
      </c>
      <c r="B44" s="463"/>
      <c r="C44" s="462" t="s">
        <v>770</v>
      </c>
      <c r="D44" s="386"/>
      <c r="E44" s="405"/>
      <c r="F44" s="421"/>
      <c r="G44" s="426"/>
      <c r="H44" s="427"/>
      <c r="I44" s="428"/>
      <c r="J44" s="426"/>
      <c r="K44" s="428"/>
      <c r="L44" s="426"/>
      <c r="M44" s="470"/>
      <c r="N44" s="427"/>
      <c r="O44" s="428"/>
      <c r="P44" s="426"/>
      <c r="Q44" s="470"/>
      <c r="R44" s="427"/>
      <c r="S44" s="471"/>
      <c r="T44" s="472"/>
      <c r="U44" s="429"/>
      <c r="V44" s="428"/>
      <c r="X44" s="117" t="s">
        <v>305</v>
      </c>
      <c r="Y44" s="228"/>
      <c r="Z44" s="118" t="s">
        <v>771</v>
      </c>
      <c r="AA44" s="97"/>
      <c r="AB44" s="105"/>
      <c r="AC44" s="113"/>
      <c r="AD44" s="105"/>
      <c r="AE44" s="123">
        <f t="shared" si="10"/>
        <v>0</v>
      </c>
      <c r="AF44" s="123"/>
      <c r="AG44" s="12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</row>
    <row r="45" spans="1:53" s="250" customFormat="1" ht="30" customHeight="1" x14ac:dyDescent="0.75">
      <c r="A45" s="390" t="s">
        <v>308</v>
      </c>
      <c r="B45" s="386"/>
      <c r="C45" s="463" t="s">
        <v>772</v>
      </c>
      <c r="D45" s="386"/>
      <c r="E45" s="405" t="s">
        <v>164</v>
      </c>
      <c r="F45" s="421">
        <v>1</v>
      </c>
      <c r="G45" s="140"/>
      <c r="H45" s="141"/>
      <c r="I45" s="238">
        <f t="shared" si="0"/>
        <v>0</v>
      </c>
      <c r="J45" s="140"/>
      <c r="K45" s="238">
        <f t="shared" si="1"/>
        <v>0</v>
      </c>
      <c r="L45" s="140"/>
      <c r="M45" s="244">
        <f t="shared" si="2"/>
        <v>0</v>
      </c>
      <c r="N45" s="141"/>
      <c r="O45" s="238">
        <f t="shared" si="3"/>
        <v>0</v>
      </c>
      <c r="P45" s="393"/>
      <c r="Q45" s="460">
        <f t="shared" si="4"/>
        <v>0</v>
      </c>
      <c r="R45" s="397"/>
      <c r="S45" s="461">
        <f t="shared" si="5"/>
        <v>0</v>
      </c>
      <c r="T45" s="225">
        <f t="shared" si="6"/>
        <v>0</v>
      </c>
      <c r="U45" s="106">
        <f t="shared" si="7"/>
        <v>0</v>
      </c>
      <c r="V45" s="107">
        <f t="shared" si="8"/>
        <v>0</v>
      </c>
      <c r="X45" s="97" t="s">
        <v>308</v>
      </c>
      <c r="Y45" s="97"/>
      <c r="Z45" s="228" t="s">
        <v>773</v>
      </c>
      <c r="AA45" s="97"/>
      <c r="AB45" s="105" t="s">
        <v>164</v>
      </c>
      <c r="AC45" s="113">
        <v>1</v>
      </c>
      <c r="AD45" s="105">
        <v>15</v>
      </c>
      <c r="AE45" s="123">
        <f t="shared" si="10"/>
        <v>15</v>
      </c>
      <c r="AF45" s="123"/>
      <c r="AG45" s="12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</row>
    <row r="46" spans="1:53" ht="30" customHeight="1" x14ac:dyDescent="0.75">
      <c r="A46" s="390" t="s">
        <v>309</v>
      </c>
      <c r="B46" s="386"/>
      <c r="C46" s="463" t="s">
        <v>774</v>
      </c>
      <c r="D46" s="386"/>
      <c r="E46" s="405" t="s">
        <v>886</v>
      </c>
      <c r="F46" s="421">
        <v>1</v>
      </c>
      <c r="G46" s="140"/>
      <c r="H46" s="141"/>
      <c r="I46" s="238">
        <f t="shared" si="0"/>
        <v>0</v>
      </c>
      <c r="J46" s="140"/>
      <c r="K46" s="238">
        <f t="shared" si="1"/>
        <v>0</v>
      </c>
      <c r="L46" s="140"/>
      <c r="M46" s="244">
        <f t="shared" si="2"/>
        <v>0</v>
      </c>
      <c r="N46" s="141"/>
      <c r="O46" s="238">
        <f t="shared" si="3"/>
        <v>0</v>
      </c>
      <c r="P46" s="393"/>
      <c r="Q46" s="460">
        <f t="shared" si="4"/>
        <v>0</v>
      </c>
      <c r="R46" s="397"/>
      <c r="S46" s="461">
        <f t="shared" si="5"/>
        <v>0</v>
      </c>
      <c r="T46" s="225">
        <f t="shared" si="6"/>
        <v>0</v>
      </c>
      <c r="U46" s="106">
        <f t="shared" si="7"/>
        <v>0</v>
      </c>
      <c r="V46" s="107">
        <f t="shared" si="8"/>
        <v>0</v>
      </c>
      <c r="X46" s="97" t="s">
        <v>309</v>
      </c>
      <c r="Y46" s="97"/>
      <c r="Z46" s="228" t="s">
        <v>775</v>
      </c>
      <c r="AA46" s="97"/>
      <c r="AB46" s="105" t="s">
        <v>886</v>
      </c>
      <c r="AC46" s="113">
        <v>1</v>
      </c>
      <c r="AD46" s="105">
        <v>200</v>
      </c>
      <c r="AE46" s="123">
        <f t="shared" si="10"/>
        <v>200</v>
      </c>
      <c r="AF46" s="123"/>
      <c r="AG46" s="12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</row>
    <row r="47" spans="1:53" ht="30" customHeight="1" x14ac:dyDescent="0.75">
      <c r="A47" s="390" t="s">
        <v>310</v>
      </c>
      <c r="B47" s="386"/>
      <c r="C47" s="463" t="s">
        <v>776</v>
      </c>
      <c r="D47" s="386"/>
      <c r="E47" s="405" t="s">
        <v>886</v>
      </c>
      <c r="F47" s="421">
        <v>1</v>
      </c>
      <c r="G47" s="140"/>
      <c r="H47" s="141"/>
      <c r="I47" s="238">
        <f t="shared" si="0"/>
        <v>0</v>
      </c>
      <c r="J47" s="140"/>
      <c r="K47" s="238">
        <f t="shared" si="1"/>
        <v>0</v>
      </c>
      <c r="L47" s="140"/>
      <c r="M47" s="244">
        <f t="shared" si="2"/>
        <v>0</v>
      </c>
      <c r="N47" s="141"/>
      <c r="O47" s="238">
        <f t="shared" si="3"/>
        <v>0</v>
      </c>
      <c r="P47" s="393"/>
      <c r="Q47" s="460">
        <f t="shared" si="4"/>
        <v>0</v>
      </c>
      <c r="R47" s="397"/>
      <c r="S47" s="461">
        <f t="shared" si="5"/>
        <v>0</v>
      </c>
      <c r="T47" s="225">
        <f t="shared" si="6"/>
        <v>0</v>
      </c>
      <c r="U47" s="106">
        <f t="shared" si="7"/>
        <v>0</v>
      </c>
      <c r="V47" s="107">
        <f t="shared" si="8"/>
        <v>0</v>
      </c>
      <c r="X47" s="97" t="s">
        <v>310</v>
      </c>
      <c r="Y47" s="97"/>
      <c r="Z47" s="228" t="s">
        <v>777</v>
      </c>
      <c r="AA47" s="97"/>
      <c r="AB47" s="105" t="s">
        <v>886</v>
      </c>
      <c r="AC47" s="113">
        <v>1</v>
      </c>
      <c r="AD47" s="105">
        <v>700</v>
      </c>
      <c r="AE47" s="123">
        <f t="shared" si="10"/>
        <v>700</v>
      </c>
      <c r="AF47" s="123"/>
      <c r="AG47" s="12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</row>
    <row r="48" spans="1:53" ht="30" customHeight="1" x14ac:dyDescent="0.75">
      <c r="A48" s="390" t="s">
        <v>311</v>
      </c>
      <c r="B48" s="386"/>
      <c r="C48" s="463" t="s">
        <v>780</v>
      </c>
      <c r="D48" s="386"/>
      <c r="E48" s="405" t="s">
        <v>164</v>
      </c>
      <c r="F48" s="421">
        <v>1</v>
      </c>
      <c r="G48" s="140"/>
      <c r="H48" s="141"/>
      <c r="I48" s="238">
        <f t="shared" si="0"/>
        <v>0</v>
      </c>
      <c r="J48" s="140"/>
      <c r="K48" s="238">
        <f t="shared" si="1"/>
        <v>0</v>
      </c>
      <c r="L48" s="140"/>
      <c r="M48" s="244">
        <f t="shared" si="2"/>
        <v>0</v>
      </c>
      <c r="N48" s="141"/>
      <c r="O48" s="238">
        <f t="shared" si="3"/>
        <v>0</v>
      </c>
      <c r="P48" s="393"/>
      <c r="Q48" s="460">
        <f t="shared" si="4"/>
        <v>0</v>
      </c>
      <c r="R48" s="397"/>
      <c r="S48" s="461">
        <f t="shared" si="5"/>
        <v>0</v>
      </c>
      <c r="T48" s="225">
        <f t="shared" si="6"/>
        <v>0</v>
      </c>
      <c r="U48" s="106">
        <f t="shared" si="7"/>
        <v>0</v>
      </c>
      <c r="V48" s="107">
        <f t="shared" si="8"/>
        <v>0</v>
      </c>
      <c r="X48" s="97" t="s">
        <v>311</v>
      </c>
      <c r="Y48" s="97"/>
      <c r="Z48" s="228" t="s">
        <v>780</v>
      </c>
      <c r="AA48" s="97"/>
      <c r="AB48" s="105" t="s">
        <v>164</v>
      </c>
      <c r="AC48" s="113">
        <v>1</v>
      </c>
      <c r="AD48" s="105">
        <v>15</v>
      </c>
      <c r="AE48" s="123">
        <f t="shared" si="10"/>
        <v>15</v>
      </c>
      <c r="AF48" s="123"/>
      <c r="AG48" s="12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</row>
    <row r="49" spans="1:53" ht="30" customHeight="1" x14ac:dyDescent="0.75">
      <c r="A49" s="390" t="s">
        <v>312</v>
      </c>
      <c r="B49" s="386"/>
      <c r="C49" s="463" t="s">
        <v>783</v>
      </c>
      <c r="D49" s="386"/>
      <c r="E49" s="405" t="s">
        <v>164</v>
      </c>
      <c r="F49" s="421">
        <v>1</v>
      </c>
      <c r="G49" s="140"/>
      <c r="H49" s="141"/>
      <c r="I49" s="238">
        <f t="shared" si="0"/>
        <v>0</v>
      </c>
      <c r="J49" s="140"/>
      <c r="K49" s="238">
        <f t="shared" si="1"/>
        <v>0</v>
      </c>
      <c r="L49" s="140"/>
      <c r="M49" s="244">
        <f t="shared" si="2"/>
        <v>0</v>
      </c>
      <c r="N49" s="141"/>
      <c r="O49" s="238">
        <f t="shared" si="3"/>
        <v>0</v>
      </c>
      <c r="P49" s="393"/>
      <c r="Q49" s="460">
        <f t="shared" si="4"/>
        <v>0</v>
      </c>
      <c r="R49" s="397"/>
      <c r="S49" s="461">
        <f t="shared" si="5"/>
        <v>0</v>
      </c>
      <c r="T49" s="225">
        <f t="shared" si="6"/>
        <v>0</v>
      </c>
      <c r="U49" s="106">
        <f t="shared" si="7"/>
        <v>0</v>
      </c>
      <c r="V49" s="107">
        <f t="shared" si="8"/>
        <v>0</v>
      </c>
      <c r="X49" s="97" t="s">
        <v>312</v>
      </c>
      <c r="Y49" s="97"/>
      <c r="Z49" s="228" t="s">
        <v>784</v>
      </c>
      <c r="AA49" s="97"/>
      <c r="AB49" s="105" t="s">
        <v>164</v>
      </c>
      <c r="AC49" s="113">
        <v>1</v>
      </c>
      <c r="AD49" s="105">
        <v>15</v>
      </c>
      <c r="AE49" s="123">
        <f t="shared" si="10"/>
        <v>15</v>
      </c>
      <c r="AF49" s="123"/>
      <c r="AG49" s="12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</row>
    <row r="50" spans="1:53" ht="30" customHeight="1" x14ac:dyDescent="0.75">
      <c r="A50" s="390" t="s">
        <v>313</v>
      </c>
      <c r="B50" s="386"/>
      <c r="C50" s="463" t="s">
        <v>787</v>
      </c>
      <c r="D50" s="386"/>
      <c r="E50" s="405" t="s">
        <v>164</v>
      </c>
      <c r="F50" s="421">
        <v>1</v>
      </c>
      <c r="G50" s="140"/>
      <c r="H50" s="141"/>
      <c r="I50" s="238">
        <f t="shared" si="0"/>
        <v>0</v>
      </c>
      <c r="J50" s="140"/>
      <c r="K50" s="238">
        <f t="shared" si="1"/>
        <v>0</v>
      </c>
      <c r="L50" s="140"/>
      <c r="M50" s="244">
        <f t="shared" si="2"/>
        <v>0</v>
      </c>
      <c r="N50" s="141"/>
      <c r="O50" s="238">
        <f t="shared" si="3"/>
        <v>0</v>
      </c>
      <c r="P50" s="393"/>
      <c r="Q50" s="460">
        <f t="shared" si="4"/>
        <v>0</v>
      </c>
      <c r="R50" s="397"/>
      <c r="S50" s="461">
        <f t="shared" si="5"/>
        <v>0</v>
      </c>
      <c r="T50" s="225">
        <f t="shared" si="6"/>
        <v>0</v>
      </c>
      <c r="U50" s="106">
        <f t="shared" si="7"/>
        <v>0</v>
      </c>
      <c r="V50" s="107">
        <f t="shared" si="8"/>
        <v>0</v>
      </c>
      <c r="X50" s="97" t="s">
        <v>313</v>
      </c>
      <c r="Y50" s="97"/>
      <c r="Z50" s="228" t="s">
        <v>788</v>
      </c>
      <c r="AA50" s="97"/>
      <c r="AB50" s="105" t="s">
        <v>164</v>
      </c>
      <c r="AC50" s="113">
        <v>1</v>
      </c>
      <c r="AD50" s="105">
        <v>20</v>
      </c>
      <c r="AE50" s="123">
        <f t="shared" si="10"/>
        <v>20</v>
      </c>
      <c r="AF50" s="123"/>
      <c r="AG50" s="12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  <c r="AR50" s="105"/>
      <c r="AS50" s="105"/>
      <c r="AT50" s="105"/>
      <c r="AU50" s="105"/>
      <c r="AV50" s="105"/>
      <c r="AW50" s="105"/>
      <c r="AX50" s="105"/>
      <c r="AY50" s="105"/>
      <c r="AZ50" s="105"/>
      <c r="BA50" s="105"/>
    </row>
    <row r="51" spans="1:53" ht="30" customHeight="1" x14ac:dyDescent="0.75">
      <c r="A51" s="390" t="s">
        <v>314</v>
      </c>
      <c r="B51" s="386"/>
      <c r="C51" s="463" t="s">
        <v>790</v>
      </c>
      <c r="D51" s="386"/>
      <c r="E51" s="405" t="s">
        <v>164</v>
      </c>
      <c r="F51" s="421">
        <v>2</v>
      </c>
      <c r="G51" s="140"/>
      <c r="H51" s="141"/>
      <c r="I51" s="238">
        <f t="shared" si="0"/>
        <v>0</v>
      </c>
      <c r="J51" s="140"/>
      <c r="K51" s="238">
        <f t="shared" si="1"/>
        <v>0</v>
      </c>
      <c r="L51" s="140"/>
      <c r="M51" s="244">
        <f t="shared" si="2"/>
        <v>0</v>
      </c>
      <c r="N51" s="141"/>
      <c r="O51" s="238">
        <f t="shared" si="3"/>
        <v>0</v>
      </c>
      <c r="P51" s="393"/>
      <c r="Q51" s="460">
        <f t="shared" si="4"/>
        <v>0</v>
      </c>
      <c r="R51" s="397"/>
      <c r="S51" s="461">
        <f t="shared" si="5"/>
        <v>0</v>
      </c>
      <c r="T51" s="225">
        <f t="shared" si="6"/>
        <v>0</v>
      </c>
      <c r="U51" s="106">
        <f t="shared" si="7"/>
        <v>0</v>
      </c>
      <c r="V51" s="107">
        <f t="shared" si="8"/>
        <v>0</v>
      </c>
      <c r="X51" s="97" t="s">
        <v>314</v>
      </c>
      <c r="Y51" s="97"/>
      <c r="Z51" s="228" t="s">
        <v>791</v>
      </c>
      <c r="AA51" s="97"/>
      <c r="AB51" s="105" t="s">
        <v>164</v>
      </c>
      <c r="AC51" s="113">
        <v>2</v>
      </c>
      <c r="AD51" s="105">
        <v>12</v>
      </c>
      <c r="AE51" s="123">
        <f t="shared" si="10"/>
        <v>24</v>
      </c>
      <c r="AF51" s="123"/>
      <c r="AG51" s="12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</row>
    <row r="52" spans="1:53" ht="30" customHeight="1" x14ac:dyDescent="0.75">
      <c r="A52" s="383" t="s">
        <v>319</v>
      </c>
      <c r="B52" s="467"/>
      <c r="C52" s="462" t="s">
        <v>799</v>
      </c>
      <c r="D52" s="386"/>
      <c r="E52" s="405"/>
      <c r="F52" s="421"/>
      <c r="G52" s="129"/>
      <c r="H52" s="130"/>
      <c r="I52" s="131"/>
      <c r="J52" s="129"/>
      <c r="K52" s="131"/>
      <c r="L52" s="129"/>
      <c r="M52" s="245"/>
      <c r="N52" s="130"/>
      <c r="O52" s="131"/>
      <c r="P52" s="129"/>
      <c r="Q52" s="245"/>
      <c r="R52" s="130"/>
      <c r="S52" s="237"/>
      <c r="T52" s="247"/>
      <c r="U52" s="130"/>
      <c r="V52" s="131"/>
      <c r="X52" s="117" t="s">
        <v>319</v>
      </c>
      <c r="Y52" s="110"/>
      <c r="Z52" s="118" t="s">
        <v>800</v>
      </c>
      <c r="AA52" s="97"/>
      <c r="AB52" s="105"/>
      <c r="AC52" s="113"/>
      <c r="AD52" s="124"/>
      <c r="AE52" s="123">
        <f t="shared" si="10"/>
        <v>0</v>
      </c>
      <c r="AF52" s="123"/>
      <c r="AG52" s="125"/>
      <c r="AH52" s="124"/>
      <c r="AI52" s="124"/>
      <c r="AJ52" s="124"/>
      <c r="AK52" s="124"/>
      <c r="AL52" s="124"/>
      <c r="AM52" s="124"/>
      <c r="AN52" s="124"/>
      <c r="AO52" s="124"/>
      <c r="AP52" s="124"/>
      <c r="AQ52" s="124"/>
      <c r="AR52" s="124"/>
      <c r="AS52" s="124"/>
      <c r="AT52" s="124"/>
      <c r="AU52" s="124"/>
      <c r="AV52" s="124"/>
      <c r="AW52" s="124"/>
      <c r="AX52" s="124"/>
      <c r="AY52" s="124"/>
      <c r="AZ52" s="124"/>
      <c r="BA52" s="124"/>
    </row>
    <row r="53" spans="1:53" ht="30" customHeight="1" x14ac:dyDescent="0.75">
      <c r="A53" s="390" t="s">
        <v>322</v>
      </c>
      <c r="B53" s="467"/>
      <c r="C53" s="463" t="s">
        <v>801</v>
      </c>
      <c r="D53" s="386"/>
      <c r="E53" s="405" t="s">
        <v>886</v>
      </c>
      <c r="F53" s="421">
        <v>1</v>
      </c>
      <c r="G53" s="140"/>
      <c r="H53" s="141"/>
      <c r="I53" s="238">
        <f t="shared" si="0"/>
        <v>0</v>
      </c>
      <c r="J53" s="140"/>
      <c r="K53" s="238">
        <f t="shared" si="1"/>
        <v>0</v>
      </c>
      <c r="L53" s="140"/>
      <c r="M53" s="244">
        <f t="shared" si="2"/>
        <v>0</v>
      </c>
      <c r="N53" s="141"/>
      <c r="O53" s="238">
        <f t="shared" si="3"/>
        <v>0</v>
      </c>
      <c r="P53" s="393"/>
      <c r="Q53" s="460">
        <f t="shared" si="4"/>
        <v>0</v>
      </c>
      <c r="R53" s="397"/>
      <c r="S53" s="461">
        <f t="shared" si="5"/>
        <v>0</v>
      </c>
      <c r="T53" s="225">
        <f t="shared" si="6"/>
        <v>0</v>
      </c>
      <c r="U53" s="106">
        <f t="shared" si="7"/>
        <v>0</v>
      </c>
      <c r="V53" s="107">
        <f t="shared" si="8"/>
        <v>0</v>
      </c>
      <c r="X53" s="97" t="s">
        <v>322</v>
      </c>
      <c r="Y53" s="110"/>
      <c r="Z53" s="228" t="s">
        <v>802</v>
      </c>
      <c r="AA53" s="97"/>
      <c r="AB53" s="105" t="s">
        <v>886</v>
      </c>
      <c r="AC53" s="113">
        <v>1</v>
      </c>
      <c r="AD53" s="124">
        <v>1000</v>
      </c>
      <c r="AE53" s="123">
        <f t="shared" si="10"/>
        <v>1000</v>
      </c>
      <c r="AF53" s="123"/>
      <c r="AG53" s="125"/>
      <c r="AH53" s="124"/>
      <c r="AI53" s="124"/>
      <c r="AJ53" s="124"/>
      <c r="AK53" s="124"/>
      <c r="AL53" s="124"/>
      <c r="AM53" s="124"/>
      <c r="AN53" s="124"/>
      <c r="AO53" s="124"/>
      <c r="AP53" s="124"/>
      <c r="AQ53" s="124"/>
      <c r="AR53" s="124"/>
      <c r="AS53" s="124"/>
      <c r="AT53" s="124"/>
      <c r="AU53" s="124"/>
      <c r="AV53" s="124"/>
      <c r="AW53" s="124"/>
      <c r="AX53" s="124"/>
      <c r="AY53" s="124"/>
      <c r="AZ53" s="124"/>
      <c r="BA53" s="124"/>
    </row>
    <row r="54" spans="1:53" ht="30" customHeight="1" x14ac:dyDescent="0.75">
      <c r="A54" s="390" t="s">
        <v>326</v>
      </c>
      <c r="B54" s="467"/>
      <c r="C54" s="463" t="s">
        <v>805</v>
      </c>
      <c r="D54" s="386"/>
      <c r="E54" s="405" t="s">
        <v>886</v>
      </c>
      <c r="F54" s="421">
        <v>1</v>
      </c>
      <c r="G54" s="140"/>
      <c r="H54" s="141"/>
      <c r="I54" s="238">
        <f t="shared" si="0"/>
        <v>0</v>
      </c>
      <c r="J54" s="140"/>
      <c r="K54" s="238">
        <f t="shared" si="1"/>
        <v>0</v>
      </c>
      <c r="L54" s="140"/>
      <c r="M54" s="244">
        <f t="shared" si="2"/>
        <v>0</v>
      </c>
      <c r="N54" s="141"/>
      <c r="O54" s="238">
        <f t="shared" si="3"/>
        <v>0</v>
      </c>
      <c r="P54" s="393"/>
      <c r="Q54" s="460">
        <f t="shared" si="4"/>
        <v>0</v>
      </c>
      <c r="R54" s="397"/>
      <c r="S54" s="461">
        <f t="shared" si="5"/>
        <v>0</v>
      </c>
      <c r="T54" s="225">
        <f t="shared" si="6"/>
        <v>0</v>
      </c>
      <c r="U54" s="106">
        <f t="shared" si="7"/>
        <v>0</v>
      </c>
      <c r="V54" s="107">
        <f t="shared" si="8"/>
        <v>0</v>
      </c>
      <c r="X54" s="97" t="s">
        <v>326</v>
      </c>
      <c r="Y54" s="110"/>
      <c r="Z54" s="228" t="s">
        <v>806</v>
      </c>
      <c r="AA54" s="97"/>
      <c r="AB54" s="105" t="s">
        <v>886</v>
      </c>
      <c r="AC54" s="113">
        <v>1</v>
      </c>
      <c r="AD54" s="124">
        <v>500</v>
      </c>
      <c r="AE54" s="123">
        <f t="shared" si="10"/>
        <v>500</v>
      </c>
      <c r="AF54" s="123"/>
      <c r="AG54" s="125"/>
      <c r="AH54" s="124"/>
      <c r="AI54" s="124"/>
      <c r="AJ54" s="124"/>
      <c r="AK54" s="124"/>
      <c r="AL54" s="124"/>
      <c r="AM54" s="124"/>
      <c r="AN54" s="124"/>
      <c r="AO54" s="124"/>
      <c r="AP54" s="124"/>
      <c r="AQ54" s="124"/>
      <c r="AR54" s="124"/>
      <c r="AS54" s="124"/>
      <c r="AT54" s="124"/>
      <c r="AU54" s="124"/>
      <c r="AV54" s="124"/>
      <c r="AW54" s="124"/>
      <c r="AX54" s="124"/>
      <c r="AY54" s="124"/>
      <c r="AZ54" s="124"/>
      <c r="BA54" s="124"/>
    </row>
    <row r="55" spans="1:53" ht="30" customHeight="1" x14ac:dyDescent="0.75">
      <c r="A55" s="390" t="s">
        <v>329</v>
      </c>
      <c r="B55" s="467"/>
      <c r="C55" s="410" t="s">
        <v>807</v>
      </c>
      <c r="D55" s="386"/>
      <c r="E55" s="405" t="s">
        <v>886</v>
      </c>
      <c r="F55" s="421">
        <v>1</v>
      </c>
      <c r="G55" s="140"/>
      <c r="H55" s="141"/>
      <c r="I55" s="238">
        <f t="shared" si="0"/>
        <v>0</v>
      </c>
      <c r="J55" s="140"/>
      <c r="K55" s="238">
        <f t="shared" si="1"/>
        <v>0</v>
      </c>
      <c r="L55" s="140"/>
      <c r="M55" s="244">
        <f t="shared" si="2"/>
        <v>0</v>
      </c>
      <c r="N55" s="141"/>
      <c r="O55" s="238">
        <f t="shared" si="3"/>
        <v>0</v>
      </c>
      <c r="P55" s="393"/>
      <c r="Q55" s="460">
        <f t="shared" si="4"/>
        <v>0</v>
      </c>
      <c r="R55" s="397"/>
      <c r="S55" s="461">
        <f t="shared" si="5"/>
        <v>0</v>
      </c>
      <c r="T55" s="225">
        <f t="shared" si="6"/>
        <v>0</v>
      </c>
      <c r="U55" s="106">
        <f t="shared" si="7"/>
        <v>0</v>
      </c>
      <c r="V55" s="107">
        <f t="shared" si="8"/>
        <v>0</v>
      </c>
      <c r="X55" s="97" t="s">
        <v>329</v>
      </c>
      <c r="Y55" s="110"/>
      <c r="Z55" s="412" t="s">
        <v>808</v>
      </c>
      <c r="AA55" s="97"/>
      <c r="AB55" s="105" t="s">
        <v>886</v>
      </c>
      <c r="AC55" s="113">
        <v>1</v>
      </c>
      <c r="AD55" s="124">
        <v>120</v>
      </c>
      <c r="AE55" s="123">
        <f t="shared" si="10"/>
        <v>120</v>
      </c>
      <c r="AF55" s="123"/>
      <c r="AG55" s="125"/>
      <c r="AH55" s="124"/>
      <c r="AI55" s="124"/>
      <c r="AJ55" s="124"/>
      <c r="AK55" s="124"/>
      <c r="AL55" s="124"/>
      <c r="AM55" s="124"/>
      <c r="AN55" s="124"/>
      <c r="AO55" s="124"/>
      <c r="AP55" s="124"/>
      <c r="AQ55" s="124"/>
      <c r="AR55" s="124"/>
      <c r="AS55" s="124"/>
      <c r="AT55" s="124"/>
      <c r="AU55" s="124"/>
      <c r="AV55" s="124"/>
      <c r="AW55" s="124"/>
      <c r="AX55" s="124"/>
      <c r="AY55" s="124"/>
      <c r="AZ55" s="124"/>
      <c r="BA55" s="124"/>
    </row>
    <row r="56" spans="1:53" ht="30" customHeight="1" x14ac:dyDescent="0.75">
      <c r="A56" s="390" t="s">
        <v>330</v>
      </c>
      <c r="B56" s="467"/>
      <c r="C56" s="463" t="s">
        <v>809</v>
      </c>
      <c r="D56" s="386"/>
      <c r="E56" s="405" t="s">
        <v>164</v>
      </c>
      <c r="F56" s="421">
        <v>1</v>
      </c>
      <c r="G56" s="140"/>
      <c r="H56" s="141"/>
      <c r="I56" s="238">
        <f t="shared" si="0"/>
        <v>0</v>
      </c>
      <c r="J56" s="140"/>
      <c r="K56" s="238">
        <f t="shared" si="1"/>
        <v>0</v>
      </c>
      <c r="L56" s="140"/>
      <c r="M56" s="244">
        <f t="shared" si="2"/>
        <v>0</v>
      </c>
      <c r="N56" s="141"/>
      <c r="O56" s="238">
        <f t="shared" si="3"/>
        <v>0</v>
      </c>
      <c r="P56" s="393"/>
      <c r="Q56" s="460">
        <f t="shared" si="4"/>
        <v>0</v>
      </c>
      <c r="R56" s="397"/>
      <c r="S56" s="461">
        <f t="shared" si="5"/>
        <v>0</v>
      </c>
      <c r="T56" s="225">
        <f t="shared" si="6"/>
        <v>0</v>
      </c>
      <c r="U56" s="106">
        <f t="shared" si="7"/>
        <v>0</v>
      </c>
      <c r="V56" s="107">
        <f t="shared" si="8"/>
        <v>0</v>
      </c>
      <c r="X56" s="97" t="s">
        <v>330</v>
      </c>
      <c r="Y56" s="110"/>
      <c r="Z56" s="228" t="s">
        <v>810</v>
      </c>
      <c r="AA56" s="97"/>
      <c r="AB56" s="105" t="s">
        <v>164</v>
      </c>
      <c r="AC56" s="113">
        <v>1</v>
      </c>
      <c r="AD56" s="124">
        <v>75</v>
      </c>
      <c r="AE56" s="123">
        <f t="shared" si="10"/>
        <v>75</v>
      </c>
      <c r="AF56" s="123"/>
      <c r="AG56" s="125"/>
      <c r="AH56" s="124"/>
      <c r="AI56" s="124"/>
      <c r="AJ56" s="124"/>
      <c r="AK56" s="124"/>
      <c r="AL56" s="124"/>
      <c r="AM56" s="124"/>
      <c r="AN56" s="124"/>
      <c r="AO56" s="124"/>
      <c r="AP56" s="124"/>
      <c r="AQ56" s="124"/>
      <c r="AR56" s="124"/>
      <c r="AS56" s="124"/>
      <c r="AT56" s="124"/>
      <c r="AU56" s="124"/>
      <c r="AV56" s="124"/>
      <c r="AW56" s="124"/>
      <c r="AX56" s="124"/>
      <c r="AY56" s="124"/>
      <c r="AZ56" s="124"/>
      <c r="BA56" s="124"/>
    </row>
    <row r="57" spans="1:53" ht="30" customHeight="1" x14ac:dyDescent="0.75">
      <c r="A57" s="390" t="s">
        <v>333</v>
      </c>
      <c r="B57" s="467"/>
      <c r="C57" s="463" t="s">
        <v>811</v>
      </c>
      <c r="D57" s="386"/>
      <c r="E57" s="405" t="s">
        <v>164</v>
      </c>
      <c r="F57" s="421">
        <v>1</v>
      </c>
      <c r="G57" s="140"/>
      <c r="H57" s="141"/>
      <c r="I57" s="238">
        <f t="shared" si="0"/>
        <v>0</v>
      </c>
      <c r="J57" s="140"/>
      <c r="K57" s="238">
        <f t="shared" si="1"/>
        <v>0</v>
      </c>
      <c r="L57" s="140"/>
      <c r="M57" s="244">
        <f t="shared" si="2"/>
        <v>0</v>
      </c>
      <c r="N57" s="141"/>
      <c r="O57" s="238">
        <f t="shared" si="3"/>
        <v>0</v>
      </c>
      <c r="P57" s="393"/>
      <c r="Q57" s="460">
        <f t="shared" si="4"/>
        <v>0</v>
      </c>
      <c r="R57" s="397"/>
      <c r="S57" s="461">
        <f t="shared" si="5"/>
        <v>0</v>
      </c>
      <c r="T57" s="225">
        <f t="shared" si="6"/>
        <v>0</v>
      </c>
      <c r="U57" s="106">
        <f t="shared" si="7"/>
        <v>0</v>
      </c>
      <c r="V57" s="107">
        <f t="shared" si="8"/>
        <v>0</v>
      </c>
      <c r="X57" s="97" t="s">
        <v>333</v>
      </c>
      <c r="Y57" s="110"/>
      <c r="Z57" s="228" t="s">
        <v>812</v>
      </c>
      <c r="AA57" s="97"/>
      <c r="AB57" s="105" t="s">
        <v>164</v>
      </c>
      <c r="AC57" s="113">
        <v>1</v>
      </c>
      <c r="AD57" s="124">
        <v>85</v>
      </c>
      <c r="AE57" s="123">
        <f t="shared" si="10"/>
        <v>85</v>
      </c>
      <c r="AF57" s="123"/>
      <c r="AG57" s="125"/>
      <c r="AH57" s="124"/>
      <c r="AI57" s="124"/>
      <c r="AJ57" s="124"/>
      <c r="AK57" s="124"/>
      <c r="AL57" s="124"/>
      <c r="AM57" s="124"/>
      <c r="AN57" s="124"/>
      <c r="AO57" s="124"/>
      <c r="AP57" s="124"/>
      <c r="AQ57" s="124"/>
      <c r="AR57" s="124"/>
      <c r="AS57" s="124"/>
      <c r="AT57" s="124"/>
      <c r="AU57" s="124"/>
      <c r="AV57" s="124"/>
      <c r="AW57" s="124"/>
      <c r="AX57" s="124"/>
      <c r="AY57" s="124"/>
      <c r="AZ57" s="124"/>
      <c r="BA57" s="124"/>
    </row>
    <row r="58" spans="1:53" ht="30" customHeight="1" x14ac:dyDescent="0.75">
      <c r="A58" s="390" t="s">
        <v>336</v>
      </c>
      <c r="B58" s="467"/>
      <c r="C58" s="463" t="s">
        <v>813</v>
      </c>
      <c r="D58" s="386"/>
      <c r="E58" s="405" t="s">
        <v>164</v>
      </c>
      <c r="F58" s="421">
        <v>1</v>
      </c>
      <c r="G58" s="140"/>
      <c r="H58" s="141"/>
      <c r="I58" s="238">
        <f t="shared" si="0"/>
        <v>0</v>
      </c>
      <c r="J58" s="140"/>
      <c r="K58" s="238">
        <f t="shared" si="1"/>
        <v>0</v>
      </c>
      <c r="L58" s="140"/>
      <c r="M58" s="244">
        <f t="shared" si="2"/>
        <v>0</v>
      </c>
      <c r="N58" s="141"/>
      <c r="O58" s="238">
        <f t="shared" si="3"/>
        <v>0</v>
      </c>
      <c r="P58" s="393"/>
      <c r="Q58" s="460">
        <f t="shared" si="4"/>
        <v>0</v>
      </c>
      <c r="R58" s="397"/>
      <c r="S58" s="461">
        <f t="shared" si="5"/>
        <v>0</v>
      </c>
      <c r="T58" s="225">
        <f t="shared" si="6"/>
        <v>0</v>
      </c>
      <c r="U58" s="106">
        <f t="shared" si="7"/>
        <v>0</v>
      </c>
      <c r="V58" s="107">
        <f t="shared" si="8"/>
        <v>0</v>
      </c>
      <c r="X58" s="97" t="s">
        <v>336</v>
      </c>
      <c r="Y58" s="110"/>
      <c r="Z58" s="228" t="s">
        <v>814</v>
      </c>
      <c r="AA58" s="97"/>
      <c r="AB58" s="105" t="s">
        <v>164</v>
      </c>
      <c r="AC58" s="113">
        <v>1</v>
      </c>
      <c r="AD58" s="124">
        <v>45</v>
      </c>
      <c r="AE58" s="123">
        <f t="shared" si="10"/>
        <v>45</v>
      </c>
      <c r="AF58" s="123"/>
      <c r="AG58" s="125"/>
      <c r="AH58" s="124"/>
      <c r="AI58" s="124"/>
      <c r="AJ58" s="124"/>
      <c r="AK58" s="124"/>
      <c r="AL58" s="124"/>
      <c r="AM58" s="124"/>
      <c r="AN58" s="124"/>
      <c r="AO58" s="124"/>
      <c r="AP58" s="124"/>
      <c r="AQ58" s="124"/>
      <c r="AR58" s="124"/>
      <c r="AS58" s="124"/>
      <c r="AT58" s="124"/>
      <c r="AU58" s="124"/>
      <c r="AV58" s="124"/>
      <c r="AW58" s="124"/>
      <c r="AX58" s="124"/>
      <c r="AY58" s="124"/>
      <c r="AZ58" s="124"/>
      <c r="BA58" s="124"/>
    </row>
    <row r="59" spans="1:53" ht="30" customHeight="1" x14ac:dyDescent="0.75">
      <c r="A59" s="390" t="s">
        <v>339</v>
      </c>
      <c r="B59" s="467"/>
      <c r="C59" s="463" t="s">
        <v>815</v>
      </c>
      <c r="D59" s="386"/>
      <c r="E59" s="405" t="s">
        <v>164</v>
      </c>
      <c r="F59" s="421">
        <v>1</v>
      </c>
      <c r="G59" s="140"/>
      <c r="H59" s="141"/>
      <c r="I59" s="238">
        <f t="shared" si="0"/>
        <v>0</v>
      </c>
      <c r="J59" s="140"/>
      <c r="K59" s="238">
        <f t="shared" si="1"/>
        <v>0</v>
      </c>
      <c r="L59" s="140"/>
      <c r="M59" s="244">
        <f t="shared" si="2"/>
        <v>0</v>
      </c>
      <c r="N59" s="141"/>
      <c r="O59" s="238">
        <f t="shared" si="3"/>
        <v>0</v>
      </c>
      <c r="P59" s="393"/>
      <c r="Q59" s="460">
        <f t="shared" si="4"/>
        <v>0</v>
      </c>
      <c r="R59" s="397"/>
      <c r="S59" s="461">
        <f t="shared" si="5"/>
        <v>0</v>
      </c>
      <c r="T59" s="225">
        <f t="shared" si="6"/>
        <v>0</v>
      </c>
      <c r="U59" s="106">
        <f t="shared" si="7"/>
        <v>0</v>
      </c>
      <c r="V59" s="107">
        <f t="shared" si="8"/>
        <v>0</v>
      </c>
      <c r="X59" s="97" t="s">
        <v>339</v>
      </c>
      <c r="Y59" s="110"/>
      <c r="Z59" s="228" t="s">
        <v>816</v>
      </c>
      <c r="AA59" s="97"/>
      <c r="AB59" s="105" t="s">
        <v>164</v>
      </c>
      <c r="AC59" s="113">
        <v>1</v>
      </c>
      <c r="AD59" s="124">
        <v>15</v>
      </c>
      <c r="AE59" s="123">
        <f t="shared" si="10"/>
        <v>15</v>
      </c>
      <c r="AF59" s="123"/>
      <c r="AG59" s="125"/>
      <c r="AH59" s="124"/>
      <c r="AI59" s="124"/>
      <c r="AJ59" s="124"/>
      <c r="AK59" s="124"/>
      <c r="AL59" s="124"/>
      <c r="AM59" s="124"/>
      <c r="AN59" s="124"/>
      <c r="AO59" s="124"/>
      <c r="AP59" s="124"/>
      <c r="AQ59" s="124"/>
      <c r="AR59" s="124"/>
      <c r="AS59" s="124"/>
      <c r="AT59" s="124"/>
      <c r="AU59" s="124"/>
      <c r="AV59" s="124"/>
      <c r="AW59" s="124"/>
      <c r="AX59" s="124"/>
      <c r="AY59" s="124"/>
      <c r="AZ59" s="124"/>
      <c r="BA59" s="124"/>
    </row>
    <row r="60" spans="1:53" ht="30" customHeight="1" x14ac:dyDescent="0.75">
      <c r="A60" s="390" t="s">
        <v>342</v>
      </c>
      <c r="B60" s="467"/>
      <c r="C60" s="463" t="s">
        <v>817</v>
      </c>
      <c r="D60" s="386"/>
      <c r="E60" s="405" t="s">
        <v>164</v>
      </c>
      <c r="F60" s="421">
        <v>1</v>
      </c>
      <c r="G60" s="140"/>
      <c r="H60" s="141"/>
      <c r="I60" s="238">
        <f t="shared" si="0"/>
        <v>0</v>
      </c>
      <c r="J60" s="140"/>
      <c r="K60" s="238">
        <f t="shared" si="1"/>
        <v>0</v>
      </c>
      <c r="L60" s="140"/>
      <c r="M60" s="244">
        <f t="shared" si="2"/>
        <v>0</v>
      </c>
      <c r="N60" s="141"/>
      <c r="O60" s="238">
        <f t="shared" si="3"/>
        <v>0</v>
      </c>
      <c r="P60" s="393"/>
      <c r="Q60" s="460">
        <f t="shared" si="4"/>
        <v>0</v>
      </c>
      <c r="R60" s="397"/>
      <c r="S60" s="461">
        <f t="shared" si="5"/>
        <v>0</v>
      </c>
      <c r="T60" s="225">
        <f t="shared" si="6"/>
        <v>0</v>
      </c>
      <c r="U60" s="106">
        <f t="shared" si="7"/>
        <v>0</v>
      </c>
      <c r="V60" s="107">
        <f t="shared" si="8"/>
        <v>0</v>
      </c>
      <c r="X60" s="97" t="s">
        <v>342</v>
      </c>
      <c r="Y60" s="110"/>
      <c r="Z60" s="228" t="s">
        <v>818</v>
      </c>
      <c r="AA60" s="97"/>
      <c r="AB60" s="105" t="s">
        <v>164</v>
      </c>
      <c r="AC60" s="113">
        <v>1</v>
      </c>
      <c r="AD60" s="124">
        <v>12</v>
      </c>
      <c r="AE60" s="123">
        <f t="shared" si="10"/>
        <v>12</v>
      </c>
      <c r="AF60" s="123"/>
      <c r="AG60" s="125"/>
      <c r="AH60" s="124"/>
      <c r="AI60" s="124"/>
      <c r="AJ60" s="124"/>
      <c r="AK60" s="124"/>
      <c r="AL60" s="124"/>
      <c r="AM60" s="124"/>
      <c r="AN60" s="124"/>
      <c r="AO60" s="124"/>
      <c r="AP60" s="124"/>
      <c r="AQ60" s="124"/>
      <c r="AR60" s="124"/>
      <c r="AS60" s="124"/>
      <c r="AT60" s="124"/>
      <c r="AU60" s="124"/>
      <c r="AV60" s="124"/>
      <c r="AW60" s="124"/>
      <c r="AX60" s="124"/>
      <c r="AY60" s="124"/>
      <c r="AZ60" s="124"/>
      <c r="BA60" s="124"/>
    </row>
    <row r="61" spans="1:53" ht="30" customHeight="1" x14ac:dyDescent="0.75">
      <c r="A61" s="383" t="s">
        <v>363</v>
      </c>
      <c r="B61" s="463"/>
      <c r="C61" s="462" t="s">
        <v>843</v>
      </c>
      <c r="D61" s="386"/>
      <c r="E61" s="405"/>
      <c r="F61" s="421"/>
      <c r="G61" s="129"/>
      <c r="H61" s="130"/>
      <c r="I61" s="131"/>
      <c r="J61" s="129"/>
      <c r="K61" s="131"/>
      <c r="L61" s="129"/>
      <c r="M61" s="245"/>
      <c r="N61" s="394"/>
      <c r="O61" s="395"/>
      <c r="P61" s="129"/>
      <c r="Q61" s="459"/>
      <c r="R61" s="144"/>
      <c r="S61" s="261"/>
      <c r="T61" s="247"/>
      <c r="U61" s="144"/>
      <c r="V61" s="145"/>
      <c r="X61" s="117" t="s">
        <v>363</v>
      </c>
      <c r="Y61" s="228"/>
      <c r="Z61" s="118" t="s">
        <v>844</v>
      </c>
      <c r="AA61" s="97"/>
      <c r="AB61" s="105"/>
      <c r="AC61" s="113"/>
      <c r="AD61" s="124"/>
      <c r="AE61" s="123">
        <f t="shared" si="10"/>
        <v>0</v>
      </c>
      <c r="AF61" s="123"/>
      <c r="AG61" s="125"/>
      <c r="AH61" s="124"/>
      <c r="AI61" s="124"/>
      <c r="AJ61" s="124"/>
      <c r="AK61" s="122"/>
      <c r="AL61" s="122"/>
      <c r="AM61" s="124"/>
      <c r="AN61" s="125"/>
      <c r="AO61" s="126"/>
      <c r="AP61" s="126"/>
      <c r="AQ61" s="94"/>
      <c r="AR61" s="94"/>
      <c r="AS61" s="94"/>
      <c r="AT61" s="94"/>
      <c r="AU61" s="94"/>
      <c r="AV61" s="94"/>
      <c r="AW61" s="94"/>
      <c r="AX61" s="94"/>
      <c r="AY61" s="124"/>
      <c r="AZ61" s="126"/>
      <c r="BA61" s="126"/>
    </row>
    <row r="62" spans="1:53" ht="30" customHeight="1" x14ac:dyDescent="0.75">
      <c r="A62" s="390" t="s">
        <v>366</v>
      </c>
      <c r="B62" s="463"/>
      <c r="C62" s="410" t="s">
        <v>845</v>
      </c>
      <c r="D62" s="386"/>
      <c r="E62" s="405" t="s">
        <v>643</v>
      </c>
      <c r="F62" s="421">
        <v>75</v>
      </c>
      <c r="G62" s="140"/>
      <c r="H62" s="141"/>
      <c r="I62" s="238"/>
      <c r="J62" s="140"/>
      <c r="K62" s="238"/>
      <c r="L62" s="140"/>
      <c r="M62" s="244"/>
      <c r="N62" s="141"/>
      <c r="O62" s="238"/>
      <c r="P62" s="393"/>
      <c r="Q62" s="460"/>
      <c r="R62" s="397"/>
      <c r="S62" s="461"/>
      <c r="T62" s="225"/>
      <c r="U62" s="106"/>
      <c r="V62" s="107"/>
      <c r="X62" s="97" t="s">
        <v>366</v>
      </c>
      <c r="Y62" s="228"/>
      <c r="Z62" s="412" t="s">
        <v>846</v>
      </c>
      <c r="AA62" s="97"/>
      <c r="AB62" s="105" t="s">
        <v>643</v>
      </c>
      <c r="AC62" s="113">
        <v>75</v>
      </c>
      <c r="AD62" s="124">
        <v>2</v>
      </c>
      <c r="AE62" s="123">
        <f t="shared" si="10"/>
        <v>150</v>
      </c>
      <c r="AF62" s="123"/>
      <c r="AG62" s="125"/>
      <c r="AH62" s="124"/>
      <c r="AI62" s="124"/>
      <c r="AJ62" s="124"/>
      <c r="AK62" s="124"/>
      <c r="AL62" s="124"/>
      <c r="AM62" s="124"/>
      <c r="AN62" s="124"/>
      <c r="AO62" s="124"/>
      <c r="AP62" s="124"/>
      <c r="AQ62" s="124"/>
      <c r="AR62" s="124"/>
      <c r="AS62" s="124"/>
      <c r="AT62" s="124"/>
      <c r="AU62" s="124"/>
      <c r="AV62" s="124"/>
      <c r="AW62" s="124"/>
      <c r="AX62" s="124"/>
      <c r="AY62" s="124"/>
      <c r="AZ62" s="124"/>
      <c r="BA62" s="124"/>
    </row>
    <row r="63" spans="1:53" ht="30" customHeight="1" x14ac:dyDescent="0.75">
      <c r="A63" s="390" t="s">
        <v>369</v>
      </c>
      <c r="B63" s="463"/>
      <c r="C63" s="410" t="s">
        <v>847</v>
      </c>
      <c r="D63" s="386"/>
      <c r="E63" s="405" t="s">
        <v>643</v>
      </c>
      <c r="F63" s="421">
        <v>50</v>
      </c>
      <c r="G63" s="140"/>
      <c r="H63" s="141"/>
      <c r="I63" s="238">
        <f t="shared" si="0"/>
        <v>0</v>
      </c>
      <c r="J63" s="140"/>
      <c r="K63" s="238">
        <f t="shared" si="1"/>
        <v>0</v>
      </c>
      <c r="L63" s="140"/>
      <c r="M63" s="244">
        <f t="shared" si="2"/>
        <v>0</v>
      </c>
      <c r="N63" s="141"/>
      <c r="O63" s="238">
        <f t="shared" si="3"/>
        <v>0</v>
      </c>
      <c r="P63" s="393"/>
      <c r="Q63" s="460">
        <f t="shared" si="4"/>
        <v>0</v>
      </c>
      <c r="R63" s="397"/>
      <c r="S63" s="461">
        <f t="shared" si="5"/>
        <v>0</v>
      </c>
      <c r="T63" s="225">
        <f t="shared" si="6"/>
        <v>0</v>
      </c>
      <c r="U63" s="106">
        <f t="shared" si="7"/>
        <v>0</v>
      </c>
      <c r="V63" s="107">
        <f t="shared" si="8"/>
        <v>0</v>
      </c>
      <c r="X63" s="97" t="s">
        <v>369</v>
      </c>
      <c r="Y63" s="228"/>
      <c r="Z63" s="412" t="s">
        <v>848</v>
      </c>
      <c r="AA63" s="97"/>
      <c r="AB63" s="105" t="s">
        <v>643</v>
      </c>
      <c r="AC63" s="113">
        <v>50</v>
      </c>
      <c r="AD63" s="124">
        <v>2.75</v>
      </c>
      <c r="AE63" s="123">
        <f t="shared" si="10"/>
        <v>137.5</v>
      </c>
      <c r="AF63" s="123"/>
      <c r="AG63" s="125"/>
      <c r="AH63" s="124"/>
      <c r="AI63" s="124"/>
      <c r="AJ63" s="124"/>
      <c r="AK63" s="124"/>
      <c r="AL63" s="124"/>
      <c r="AM63" s="124"/>
      <c r="AN63" s="124"/>
      <c r="AO63" s="124"/>
      <c r="AP63" s="124"/>
      <c r="AQ63" s="124"/>
      <c r="AR63" s="124"/>
      <c r="AS63" s="124"/>
      <c r="AT63" s="124"/>
      <c r="AU63" s="124"/>
      <c r="AV63" s="124"/>
      <c r="AW63" s="124"/>
      <c r="AX63" s="124"/>
      <c r="AY63" s="124"/>
      <c r="AZ63" s="124"/>
      <c r="BA63" s="124"/>
    </row>
    <row r="64" spans="1:53" ht="30" customHeight="1" x14ac:dyDescent="0.75">
      <c r="A64" s="390" t="s">
        <v>372</v>
      </c>
      <c r="B64" s="463"/>
      <c r="C64" s="410" t="s">
        <v>849</v>
      </c>
      <c r="D64" s="386"/>
      <c r="E64" s="405" t="s">
        <v>643</v>
      </c>
      <c r="F64" s="421">
        <v>11</v>
      </c>
      <c r="G64" s="140"/>
      <c r="H64" s="141"/>
      <c r="I64" s="238">
        <f t="shared" si="0"/>
        <v>0</v>
      </c>
      <c r="J64" s="140"/>
      <c r="K64" s="238">
        <f t="shared" si="1"/>
        <v>0</v>
      </c>
      <c r="L64" s="140"/>
      <c r="M64" s="244">
        <f t="shared" si="2"/>
        <v>0</v>
      </c>
      <c r="N64" s="141"/>
      <c r="O64" s="238">
        <f t="shared" si="3"/>
        <v>0</v>
      </c>
      <c r="P64" s="393"/>
      <c r="Q64" s="460">
        <f t="shared" si="4"/>
        <v>0</v>
      </c>
      <c r="R64" s="397"/>
      <c r="S64" s="461">
        <f t="shared" si="5"/>
        <v>0</v>
      </c>
      <c r="T64" s="225">
        <f t="shared" si="6"/>
        <v>0</v>
      </c>
      <c r="U64" s="106">
        <f t="shared" si="7"/>
        <v>0</v>
      </c>
      <c r="V64" s="107">
        <f t="shared" si="8"/>
        <v>0</v>
      </c>
      <c r="X64" s="97" t="s">
        <v>372</v>
      </c>
      <c r="Y64" s="228"/>
      <c r="Z64" s="412" t="s">
        <v>850</v>
      </c>
      <c r="AA64" s="97"/>
      <c r="AB64" s="105" t="s">
        <v>643</v>
      </c>
      <c r="AC64" s="113">
        <v>11</v>
      </c>
      <c r="AD64" s="124">
        <v>3.5</v>
      </c>
      <c r="AE64" s="123">
        <f t="shared" si="10"/>
        <v>38.5</v>
      </c>
      <c r="AF64" s="123"/>
      <c r="AG64" s="125"/>
      <c r="AH64" s="124"/>
      <c r="AI64" s="124"/>
      <c r="AJ64" s="124"/>
      <c r="AK64" s="124"/>
      <c r="AL64" s="124"/>
      <c r="AM64" s="124"/>
      <c r="AN64" s="124"/>
      <c r="AO64" s="124"/>
      <c r="AP64" s="124"/>
      <c r="AQ64" s="124"/>
      <c r="AR64" s="124"/>
      <c r="AS64" s="124"/>
      <c r="AT64" s="124"/>
      <c r="AU64" s="124"/>
      <c r="AV64" s="124"/>
      <c r="AW64" s="124"/>
      <c r="AX64" s="124"/>
      <c r="AY64" s="124"/>
      <c r="AZ64" s="124"/>
      <c r="BA64" s="124"/>
    </row>
    <row r="65" spans="1:53" ht="30" customHeight="1" x14ac:dyDescent="0.75">
      <c r="A65" s="383" t="s">
        <v>404</v>
      </c>
      <c r="B65" s="463"/>
      <c r="C65" s="462" t="s">
        <v>851</v>
      </c>
      <c r="D65" s="386"/>
      <c r="E65" s="405"/>
      <c r="F65" s="421"/>
      <c r="G65" s="129"/>
      <c r="H65" s="130"/>
      <c r="I65" s="131"/>
      <c r="J65" s="129"/>
      <c r="K65" s="131"/>
      <c r="L65" s="129"/>
      <c r="M65" s="245"/>
      <c r="N65" s="394"/>
      <c r="O65" s="395"/>
      <c r="P65" s="129"/>
      <c r="Q65" s="459"/>
      <c r="R65" s="144"/>
      <c r="S65" s="261"/>
      <c r="T65" s="247"/>
      <c r="U65" s="144"/>
      <c r="V65" s="145"/>
      <c r="X65" s="117" t="s">
        <v>404</v>
      </c>
      <c r="Y65" s="228"/>
      <c r="Z65" s="118" t="s">
        <v>852</v>
      </c>
      <c r="AA65" s="97"/>
      <c r="AB65" s="105"/>
      <c r="AC65" s="113"/>
      <c r="AD65" s="124"/>
      <c r="AE65" s="123">
        <f t="shared" si="10"/>
        <v>0</v>
      </c>
      <c r="AF65" s="123"/>
      <c r="AG65" s="125"/>
      <c r="AH65" s="124"/>
      <c r="AI65" s="124"/>
      <c r="AJ65" s="124"/>
      <c r="AK65" s="122"/>
      <c r="AL65" s="122"/>
      <c r="AM65" s="124"/>
      <c r="AN65" s="125"/>
      <c r="AO65" s="126"/>
      <c r="AP65" s="126"/>
      <c r="AQ65" s="94"/>
      <c r="AR65" s="94"/>
      <c r="AS65" s="94"/>
      <c r="AT65" s="94"/>
      <c r="AU65" s="94"/>
      <c r="AV65" s="94"/>
      <c r="AW65" s="94"/>
      <c r="AX65" s="94"/>
      <c r="AY65" s="124"/>
      <c r="AZ65" s="126"/>
      <c r="BA65" s="126"/>
    </row>
    <row r="66" spans="1:53" ht="30" customHeight="1" x14ac:dyDescent="0.75">
      <c r="A66" s="390" t="s">
        <v>407</v>
      </c>
      <c r="B66" s="463"/>
      <c r="C66" s="410" t="s">
        <v>853</v>
      </c>
      <c r="D66" s="386"/>
      <c r="E66" s="405" t="s">
        <v>643</v>
      </c>
      <c r="F66" s="421">
        <v>20</v>
      </c>
      <c r="G66" s="140"/>
      <c r="H66" s="141"/>
      <c r="I66" s="238">
        <f t="shared" ref="I66:I72" si="11">F66*H66</f>
        <v>0</v>
      </c>
      <c r="J66" s="140"/>
      <c r="K66" s="238">
        <f t="shared" ref="K66:K72" si="12">F66*J66</f>
        <v>0</v>
      </c>
      <c r="L66" s="140"/>
      <c r="M66" s="244">
        <f t="shared" ref="M66:M72" si="13">F66*L66</f>
        <v>0</v>
      </c>
      <c r="N66" s="141"/>
      <c r="O66" s="238">
        <f t="shared" ref="O66:O72" si="14">F66*N66</f>
        <v>0</v>
      </c>
      <c r="P66" s="393"/>
      <c r="Q66" s="460">
        <f t="shared" ref="Q66:Q72" si="15">F66*P66</f>
        <v>0</v>
      </c>
      <c r="R66" s="397"/>
      <c r="S66" s="461">
        <f t="shared" ref="S66:S72" si="16">F66*R66</f>
        <v>0</v>
      </c>
      <c r="T66" s="225">
        <f t="shared" ref="T66:T72" si="17">I66+M66+Q66</f>
        <v>0</v>
      </c>
      <c r="U66" s="106">
        <f t="shared" ref="U66:U72" si="18">+K66+O66+S66</f>
        <v>0</v>
      </c>
      <c r="V66" s="107">
        <f t="shared" ref="V66:V72" si="19">+T66*652.69+U66</f>
        <v>0</v>
      </c>
      <c r="X66" s="97" t="s">
        <v>407</v>
      </c>
      <c r="Y66" s="228"/>
      <c r="Z66" s="412" t="s">
        <v>854</v>
      </c>
      <c r="AA66" s="97"/>
      <c r="AB66" s="105" t="s">
        <v>643</v>
      </c>
      <c r="AC66" s="113">
        <v>20</v>
      </c>
      <c r="AD66" s="124">
        <v>5</v>
      </c>
      <c r="AE66" s="123">
        <f t="shared" si="10"/>
        <v>100</v>
      </c>
      <c r="AF66" s="123"/>
      <c r="AG66" s="125"/>
      <c r="AH66" s="124"/>
      <c r="AI66" s="124"/>
      <c r="AJ66" s="124"/>
      <c r="AK66" s="124"/>
      <c r="AL66" s="124"/>
      <c r="AM66" s="124"/>
      <c r="AN66" s="124"/>
      <c r="AO66" s="124"/>
      <c r="AP66" s="124"/>
      <c r="AQ66" s="124"/>
      <c r="AR66" s="124"/>
      <c r="AS66" s="124"/>
      <c r="AT66" s="124"/>
      <c r="AU66" s="124"/>
      <c r="AV66" s="124"/>
      <c r="AW66" s="124"/>
      <c r="AX66" s="124"/>
      <c r="AY66" s="124"/>
      <c r="AZ66" s="124"/>
      <c r="BA66" s="124"/>
    </row>
    <row r="67" spans="1:53" ht="30" customHeight="1" x14ac:dyDescent="0.75">
      <c r="A67" s="390" t="s">
        <v>410</v>
      </c>
      <c r="B67" s="463"/>
      <c r="C67" s="463" t="s">
        <v>855</v>
      </c>
      <c r="D67" s="386"/>
      <c r="E67" s="405" t="s">
        <v>643</v>
      </c>
      <c r="F67" s="421">
        <v>20</v>
      </c>
      <c r="G67" s="140"/>
      <c r="H67" s="141"/>
      <c r="I67" s="238">
        <f t="shared" si="11"/>
        <v>0</v>
      </c>
      <c r="J67" s="140"/>
      <c r="K67" s="238">
        <f t="shared" si="12"/>
        <v>0</v>
      </c>
      <c r="L67" s="140"/>
      <c r="M67" s="244">
        <f t="shared" si="13"/>
        <v>0</v>
      </c>
      <c r="N67" s="141"/>
      <c r="O67" s="238">
        <f t="shared" si="14"/>
        <v>0</v>
      </c>
      <c r="P67" s="393"/>
      <c r="Q67" s="460">
        <f t="shared" si="15"/>
        <v>0</v>
      </c>
      <c r="R67" s="397"/>
      <c r="S67" s="461">
        <f t="shared" si="16"/>
        <v>0</v>
      </c>
      <c r="T67" s="225">
        <f t="shared" si="17"/>
        <v>0</v>
      </c>
      <c r="U67" s="106">
        <f t="shared" si="18"/>
        <v>0</v>
      </c>
      <c r="V67" s="107">
        <f t="shared" si="19"/>
        <v>0</v>
      </c>
      <c r="X67" s="97" t="s">
        <v>410</v>
      </c>
      <c r="Y67" s="228"/>
      <c r="Z67" s="228" t="s">
        <v>856</v>
      </c>
      <c r="AA67" s="97"/>
      <c r="AB67" s="105" t="s">
        <v>643</v>
      </c>
      <c r="AC67" s="113">
        <v>20</v>
      </c>
      <c r="AD67" s="124">
        <v>7</v>
      </c>
      <c r="AE67" s="123">
        <f t="shared" si="10"/>
        <v>140</v>
      </c>
      <c r="AF67" s="123"/>
      <c r="AG67" s="125"/>
      <c r="AH67" s="124"/>
      <c r="AI67" s="124"/>
      <c r="AJ67" s="124"/>
      <c r="AK67" s="124"/>
      <c r="AL67" s="124"/>
      <c r="AM67" s="124"/>
      <c r="AN67" s="124"/>
      <c r="AO67" s="124"/>
      <c r="AP67" s="124"/>
      <c r="AQ67" s="124"/>
      <c r="AR67" s="124"/>
      <c r="AS67" s="124"/>
      <c r="AT67" s="124"/>
      <c r="AU67" s="124"/>
      <c r="AV67" s="124"/>
      <c r="AW67" s="124"/>
      <c r="AX67" s="124"/>
      <c r="AY67" s="124"/>
      <c r="AZ67" s="124"/>
      <c r="BA67" s="124"/>
    </row>
    <row r="68" spans="1:53" ht="30" customHeight="1" x14ac:dyDescent="0.75">
      <c r="A68" s="390" t="s">
        <v>411</v>
      </c>
      <c r="B68" s="463"/>
      <c r="C68" s="463" t="s">
        <v>857</v>
      </c>
      <c r="D68" s="386"/>
      <c r="E68" s="405" t="s">
        <v>643</v>
      </c>
      <c r="F68" s="421">
        <v>20</v>
      </c>
      <c r="G68" s="140"/>
      <c r="H68" s="141"/>
      <c r="I68" s="238">
        <f t="shared" si="11"/>
        <v>0</v>
      </c>
      <c r="J68" s="140"/>
      <c r="K68" s="238">
        <f t="shared" si="12"/>
        <v>0</v>
      </c>
      <c r="L68" s="140"/>
      <c r="M68" s="244">
        <f t="shared" si="13"/>
        <v>0</v>
      </c>
      <c r="N68" s="141"/>
      <c r="O68" s="238">
        <f t="shared" si="14"/>
        <v>0</v>
      </c>
      <c r="P68" s="393"/>
      <c r="Q68" s="460">
        <f t="shared" si="15"/>
        <v>0</v>
      </c>
      <c r="R68" s="397"/>
      <c r="S68" s="461">
        <f t="shared" si="16"/>
        <v>0</v>
      </c>
      <c r="T68" s="225">
        <f t="shared" si="17"/>
        <v>0</v>
      </c>
      <c r="U68" s="106">
        <f t="shared" si="18"/>
        <v>0</v>
      </c>
      <c r="V68" s="107">
        <f t="shared" si="19"/>
        <v>0</v>
      </c>
      <c r="X68" s="97" t="s">
        <v>411</v>
      </c>
      <c r="Y68" s="228"/>
      <c r="Z68" s="228" t="s">
        <v>858</v>
      </c>
      <c r="AA68" s="97"/>
      <c r="AB68" s="105" t="s">
        <v>643</v>
      </c>
      <c r="AC68" s="113">
        <v>20</v>
      </c>
      <c r="AD68" s="124">
        <v>7</v>
      </c>
      <c r="AE68" s="123">
        <f t="shared" si="10"/>
        <v>140</v>
      </c>
      <c r="AF68" s="123"/>
      <c r="AG68" s="125"/>
      <c r="AH68" s="124"/>
      <c r="AI68" s="124"/>
      <c r="AJ68" s="124"/>
      <c r="AK68" s="124"/>
      <c r="AL68" s="124"/>
      <c r="AM68" s="124"/>
      <c r="AN68" s="124"/>
      <c r="AO68" s="124"/>
      <c r="AP68" s="124"/>
      <c r="AQ68" s="124"/>
      <c r="AR68" s="124"/>
      <c r="AS68" s="124"/>
      <c r="AT68" s="124"/>
      <c r="AU68" s="124"/>
      <c r="AV68" s="124"/>
      <c r="AW68" s="124"/>
      <c r="AX68" s="124"/>
      <c r="AY68" s="124"/>
      <c r="AZ68" s="124"/>
      <c r="BA68" s="124"/>
    </row>
    <row r="69" spans="1:53" ht="30" customHeight="1" x14ac:dyDescent="0.75">
      <c r="A69" s="390" t="s">
        <v>557</v>
      </c>
      <c r="B69" s="463"/>
      <c r="C69" s="410" t="s">
        <v>859</v>
      </c>
      <c r="D69" s="386"/>
      <c r="E69" s="405" t="s">
        <v>729</v>
      </c>
      <c r="F69" s="421">
        <v>18</v>
      </c>
      <c r="G69" s="140"/>
      <c r="H69" s="141"/>
      <c r="I69" s="238">
        <f t="shared" si="11"/>
        <v>0</v>
      </c>
      <c r="J69" s="140"/>
      <c r="K69" s="238">
        <f t="shared" si="12"/>
        <v>0</v>
      </c>
      <c r="L69" s="140"/>
      <c r="M69" s="244">
        <f t="shared" si="13"/>
        <v>0</v>
      </c>
      <c r="N69" s="141"/>
      <c r="O69" s="238">
        <f t="shared" si="14"/>
        <v>0</v>
      </c>
      <c r="P69" s="393"/>
      <c r="Q69" s="460">
        <f t="shared" si="15"/>
        <v>0</v>
      </c>
      <c r="R69" s="397"/>
      <c r="S69" s="461">
        <f t="shared" si="16"/>
        <v>0</v>
      </c>
      <c r="T69" s="225">
        <f t="shared" si="17"/>
        <v>0</v>
      </c>
      <c r="U69" s="106">
        <f t="shared" si="18"/>
        <v>0</v>
      </c>
      <c r="V69" s="107">
        <f t="shared" si="19"/>
        <v>0</v>
      </c>
      <c r="X69" s="97" t="s">
        <v>557</v>
      </c>
      <c r="Y69" s="228"/>
      <c r="Z69" s="412" t="s">
        <v>860</v>
      </c>
      <c r="AA69" s="97"/>
      <c r="AB69" s="105" t="s">
        <v>729</v>
      </c>
      <c r="AC69" s="113">
        <v>18</v>
      </c>
      <c r="AD69" s="124">
        <v>7</v>
      </c>
      <c r="AE69" s="123">
        <f t="shared" si="10"/>
        <v>126</v>
      </c>
      <c r="AF69" s="123"/>
      <c r="AG69" s="125"/>
      <c r="AH69" s="124"/>
      <c r="AI69" s="124"/>
      <c r="AJ69" s="124"/>
      <c r="AK69" s="124"/>
      <c r="AL69" s="124"/>
      <c r="AM69" s="124"/>
      <c r="AN69" s="124"/>
      <c r="AO69" s="124"/>
      <c r="AP69" s="124"/>
      <c r="AQ69" s="124"/>
      <c r="AR69" s="124"/>
      <c r="AS69" s="124"/>
      <c r="AT69" s="124"/>
      <c r="AU69" s="124"/>
      <c r="AV69" s="124"/>
      <c r="AW69" s="124"/>
      <c r="AX69" s="124"/>
      <c r="AY69" s="124"/>
      <c r="AZ69" s="124"/>
      <c r="BA69" s="124"/>
    </row>
    <row r="70" spans="1:53" ht="30" customHeight="1" x14ac:dyDescent="0.75">
      <c r="A70" s="383" t="s">
        <v>415</v>
      </c>
      <c r="B70" s="462"/>
      <c r="C70" s="462" t="s">
        <v>861</v>
      </c>
      <c r="D70" s="386"/>
      <c r="E70" s="405"/>
      <c r="F70" s="421"/>
      <c r="G70" s="129"/>
      <c r="H70" s="144"/>
      <c r="I70" s="145"/>
      <c r="J70" s="129"/>
      <c r="K70" s="145"/>
      <c r="L70" s="393"/>
      <c r="M70" s="460"/>
      <c r="N70" s="394"/>
      <c r="O70" s="395"/>
      <c r="P70" s="129"/>
      <c r="Q70" s="459"/>
      <c r="R70" s="144"/>
      <c r="S70" s="261"/>
      <c r="T70" s="247"/>
      <c r="U70" s="144"/>
      <c r="V70" s="145"/>
      <c r="X70" s="117" t="s">
        <v>415</v>
      </c>
      <c r="Y70" s="118"/>
      <c r="Z70" s="118" t="s">
        <v>862</v>
      </c>
      <c r="AA70" s="97"/>
      <c r="AB70" s="105"/>
      <c r="AC70" s="113"/>
      <c r="AD70" s="124"/>
      <c r="AE70" s="123">
        <f t="shared" si="10"/>
        <v>0</v>
      </c>
      <c r="AF70" s="123"/>
      <c r="AG70" s="125"/>
      <c r="AH70" s="126"/>
      <c r="AI70" s="121"/>
      <c r="AJ70" s="122"/>
      <c r="AK70" s="122"/>
      <c r="AL70" s="122"/>
      <c r="AM70" s="124"/>
      <c r="AN70" s="125"/>
      <c r="AO70" s="126"/>
      <c r="AP70" s="126"/>
      <c r="AQ70" s="94"/>
      <c r="AR70" s="94"/>
      <c r="AS70" s="94"/>
      <c r="AT70" s="94"/>
      <c r="AU70" s="94"/>
      <c r="AV70" s="94"/>
      <c r="AW70" s="94"/>
      <c r="AX70" s="94"/>
      <c r="AY70" s="124"/>
      <c r="AZ70" s="126"/>
      <c r="BA70" s="126"/>
    </row>
    <row r="71" spans="1:53" ht="30" customHeight="1" x14ac:dyDescent="0.75">
      <c r="A71" s="419" t="s">
        <v>418</v>
      </c>
      <c r="B71" s="463"/>
      <c r="C71" s="463" t="s">
        <v>863</v>
      </c>
      <c r="D71" s="386"/>
      <c r="E71" s="405" t="s">
        <v>886</v>
      </c>
      <c r="F71" s="421">
        <v>1</v>
      </c>
      <c r="G71" s="140"/>
      <c r="H71" s="141"/>
      <c r="I71" s="238">
        <f t="shared" si="11"/>
        <v>0</v>
      </c>
      <c r="J71" s="140"/>
      <c r="K71" s="238">
        <f t="shared" si="12"/>
        <v>0</v>
      </c>
      <c r="L71" s="140"/>
      <c r="M71" s="244">
        <f t="shared" si="13"/>
        <v>0</v>
      </c>
      <c r="N71" s="141"/>
      <c r="O71" s="238">
        <f t="shared" si="14"/>
        <v>0</v>
      </c>
      <c r="P71" s="393"/>
      <c r="Q71" s="460">
        <f t="shared" si="15"/>
        <v>0</v>
      </c>
      <c r="R71" s="397"/>
      <c r="S71" s="461">
        <f t="shared" si="16"/>
        <v>0</v>
      </c>
      <c r="T71" s="225">
        <f t="shared" si="17"/>
        <v>0</v>
      </c>
      <c r="U71" s="106">
        <f t="shared" si="18"/>
        <v>0</v>
      </c>
      <c r="V71" s="107">
        <f t="shared" si="19"/>
        <v>0</v>
      </c>
      <c r="X71" s="110" t="s">
        <v>418</v>
      </c>
      <c r="Y71" s="228"/>
      <c r="Z71" s="228" t="s">
        <v>864</v>
      </c>
      <c r="AA71" s="97"/>
      <c r="AB71" s="105" t="s">
        <v>886</v>
      </c>
      <c r="AC71" s="113">
        <v>1</v>
      </c>
      <c r="AD71" s="124">
        <v>500</v>
      </c>
      <c r="AE71" s="123">
        <f t="shared" si="10"/>
        <v>500</v>
      </c>
      <c r="AF71" s="123"/>
      <c r="AG71" s="125"/>
      <c r="AH71" s="125"/>
      <c r="AI71" s="125"/>
      <c r="AJ71" s="125"/>
      <c r="AK71" s="125"/>
      <c r="AL71" s="125"/>
      <c r="AM71" s="125"/>
      <c r="AN71" s="125"/>
      <c r="AO71" s="125"/>
      <c r="AP71" s="125"/>
      <c r="AQ71" s="125"/>
      <c r="AR71" s="125"/>
      <c r="AS71" s="125"/>
      <c r="AT71" s="125"/>
      <c r="AU71" s="125"/>
      <c r="AV71" s="125"/>
      <c r="AW71" s="125"/>
      <c r="AX71" s="125"/>
      <c r="AY71" s="125"/>
      <c r="AZ71" s="125"/>
      <c r="BA71" s="125"/>
    </row>
    <row r="72" spans="1:53" ht="30" customHeight="1" thickBot="1" x14ac:dyDescent="0.9">
      <c r="A72" s="432" t="s">
        <v>421</v>
      </c>
      <c r="B72" s="473"/>
      <c r="C72" s="473" t="s">
        <v>865</v>
      </c>
      <c r="D72" s="435"/>
      <c r="E72" s="436" t="s">
        <v>164</v>
      </c>
      <c r="F72" s="437">
        <v>1</v>
      </c>
      <c r="G72" s="142"/>
      <c r="H72" s="143"/>
      <c r="I72" s="239">
        <f t="shared" si="11"/>
        <v>0</v>
      </c>
      <c r="J72" s="142"/>
      <c r="K72" s="239">
        <f t="shared" si="12"/>
        <v>0</v>
      </c>
      <c r="L72" s="142"/>
      <c r="M72" s="246">
        <f t="shared" si="13"/>
        <v>0</v>
      </c>
      <c r="N72" s="143"/>
      <c r="O72" s="239">
        <f t="shared" si="14"/>
        <v>0</v>
      </c>
      <c r="P72" s="438"/>
      <c r="Q72" s="474">
        <f t="shared" si="15"/>
        <v>0</v>
      </c>
      <c r="R72" s="440"/>
      <c r="S72" s="475">
        <f t="shared" si="16"/>
        <v>0</v>
      </c>
      <c r="T72" s="248">
        <f t="shared" si="17"/>
        <v>0</v>
      </c>
      <c r="U72" s="133">
        <f t="shared" si="18"/>
        <v>0</v>
      </c>
      <c r="V72" s="134">
        <f t="shared" si="19"/>
        <v>0</v>
      </c>
      <c r="X72" s="110" t="s">
        <v>421</v>
      </c>
      <c r="Y72" s="228"/>
      <c r="Z72" s="228" t="s">
        <v>866</v>
      </c>
      <c r="AA72" s="97"/>
      <c r="AB72" s="105" t="s">
        <v>164</v>
      </c>
      <c r="AC72" s="113">
        <v>1</v>
      </c>
      <c r="AD72" s="124">
        <v>75</v>
      </c>
      <c r="AE72" s="123">
        <f t="shared" si="10"/>
        <v>75</v>
      </c>
      <c r="AF72" s="123"/>
      <c r="AG72" s="125"/>
      <c r="AH72" s="125"/>
      <c r="AI72" s="125"/>
      <c r="AJ72" s="125"/>
      <c r="AK72" s="125"/>
      <c r="AL72" s="125"/>
      <c r="AM72" s="125"/>
      <c r="AN72" s="125"/>
      <c r="AO72" s="125"/>
      <c r="AP72" s="125"/>
      <c r="AQ72" s="125"/>
      <c r="AR72" s="125"/>
      <c r="AS72" s="125"/>
      <c r="AT72" s="125"/>
      <c r="AU72" s="125"/>
      <c r="AV72" s="125"/>
      <c r="AW72" s="125"/>
      <c r="AX72" s="125"/>
      <c r="AY72" s="125"/>
      <c r="AZ72" s="125"/>
      <c r="BA72" s="125"/>
    </row>
    <row r="73" spans="1:53" ht="30" customHeight="1" thickTop="1" thickBot="1" x14ac:dyDescent="0.9">
      <c r="A73" s="829" t="s">
        <v>884</v>
      </c>
      <c r="B73" s="830"/>
      <c r="C73" s="830"/>
      <c r="D73" s="830"/>
      <c r="E73" s="830"/>
      <c r="F73" s="831"/>
      <c r="G73" s="442"/>
      <c r="H73" s="443"/>
      <c r="I73" s="135">
        <f>SUM(I6:I72)</f>
        <v>0</v>
      </c>
      <c r="J73" s="444"/>
      <c r="K73" s="135">
        <f>SUM(K6:K72)</f>
        <v>0</v>
      </c>
      <c r="L73" s="442"/>
      <c r="M73" s="135">
        <f>SUM(M6:M72)</f>
        <v>0</v>
      </c>
      <c r="N73" s="445"/>
      <c r="O73" s="135">
        <f>SUM(O6:O72)</f>
        <v>0</v>
      </c>
      <c r="P73" s="442"/>
      <c r="Q73" s="136">
        <f>SUM(Q6:Q72)</f>
        <v>0</v>
      </c>
      <c r="R73" s="445"/>
      <c r="S73" s="251">
        <f>SUM(S6:S72)</f>
        <v>0</v>
      </c>
      <c r="T73" s="136">
        <f>SUM(T6:T72)</f>
        <v>0</v>
      </c>
      <c r="U73" s="136">
        <f>SUM(U6:U72)</f>
        <v>0</v>
      </c>
      <c r="V73" s="139">
        <f>SUM(V6:V72)</f>
        <v>0</v>
      </c>
      <c r="X73" s="118" t="s">
        <v>885</v>
      </c>
      <c r="Y73" s="447"/>
      <c r="Z73" s="448"/>
      <c r="AA73" s="97"/>
      <c r="AB73" s="97"/>
      <c r="AC73" s="103"/>
      <c r="AD73" s="449"/>
      <c r="AE73" s="450"/>
      <c r="AF73" s="125"/>
      <c r="AG73" s="451"/>
      <c r="AH73" s="126"/>
      <c r="AI73" s="311"/>
      <c r="AJ73" s="125"/>
      <c r="AK73" s="452"/>
      <c r="AL73" s="126"/>
      <c r="AM73" s="449"/>
      <c r="AN73" s="125"/>
      <c r="AO73" s="452"/>
      <c r="AP73" s="126"/>
      <c r="AQ73" s="453"/>
      <c r="AR73" s="312"/>
      <c r="AS73" s="312"/>
      <c r="AT73" s="312"/>
      <c r="AU73" s="312"/>
      <c r="AV73" s="312"/>
      <c r="AW73" s="312"/>
      <c r="AX73" s="454"/>
      <c r="AY73" s="124"/>
      <c r="AZ73" s="126"/>
      <c r="BA73" s="126"/>
    </row>
    <row r="74" spans="1:53" hidden="1" x14ac:dyDescent="0.75">
      <c r="AE74" s="456">
        <f>SUM(AE6:AE72)</f>
        <v>16279.192594594595</v>
      </c>
      <c r="AF74" s="456"/>
    </row>
    <row r="75" spans="1:53" hidden="1" x14ac:dyDescent="0.75">
      <c r="Q75" s="457">
        <v>11395.434816216213</v>
      </c>
      <c r="S75" s="457">
        <v>4883.7577783783781</v>
      </c>
    </row>
    <row r="76" spans="1:53" hidden="1" x14ac:dyDescent="0.75">
      <c r="Q76" s="457">
        <f>Q75+S75</f>
        <v>16279.192594594591</v>
      </c>
    </row>
    <row r="77" spans="1:53" hidden="1" x14ac:dyDescent="0.75"/>
    <row r="78" spans="1:53" hidden="1" x14ac:dyDescent="0.75"/>
  </sheetData>
  <mergeCells count="34">
    <mergeCell ref="AY1:BA1"/>
    <mergeCell ref="A1:F1"/>
    <mergeCell ref="G1:I1"/>
    <mergeCell ref="J1:K1"/>
    <mergeCell ref="L1:O1"/>
    <mergeCell ref="P1:S1"/>
    <mergeCell ref="T1:V3"/>
    <mergeCell ref="A2:A5"/>
    <mergeCell ref="B2:C3"/>
    <mergeCell ref="D2:D5"/>
    <mergeCell ref="E2:E5"/>
    <mergeCell ref="X1:AC1"/>
    <mergeCell ref="AD1:AF1"/>
    <mergeCell ref="AG1:AH1"/>
    <mergeCell ref="AI1:AL1"/>
    <mergeCell ref="AM1:AP1"/>
    <mergeCell ref="S2:S3"/>
    <mergeCell ref="AD2:AE2"/>
    <mergeCell ref="AY2:BA2"/>
    <mergeCell ref="AG3:AH3"/>
    <mergeCell ref="AI3:AL3"/>
    <mergeCell ref="AM3:AN3"/>
    <mergeCell ref="B4:C5"/>
    <mergeCell ref="A73:F73"/>
    <mergeCell ref="P2:P3"/>
    <mergeCell ref="Q2:Q3"/>
    <mergeCell ref="R2:R3"/>
    <mergeCell ref="F2:F4"/>
    <mergeCell ref="G2:H2"/>
    <mergeCell ref="L2:L3"/>
    <mergeCell ref="M2:M3"/>
    <mergeCell ref="N2:N3"/>
    <mergeCell ref="O2:O3"/>
    <mergeCell ref="J3:K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8F955-2BE5-42CA-AB8E-18F2D86EBC64}">
  <sheetPr>
    <tabColor theme="5" tint="0.59999389629810485"/>
  </sheetPr>
  <dimension ref="A1:CN175"/>
  <sheetViews>
    <sheetView showZeros="0" zoomScale="60" zoomScaleNormal="60" workbookViewId="0">
      <selection activeCell="H7" sqref="H7"/>
    </sheetView>
  </sheetViews>
  <sheetFormatPr baseColWidth="10" defaultColWidth="11.453125" defaultRowHeight="15" customHeight="1" x14ac:dyDescent="0.75"/>
  <cols>
    <col min="1" max="1" width="8.81640625" style="249" customWidth="1"/>
    <col min="2" max="2" width="2.36328125" style="249" customWidth="1"/>
    <col min="3" max="3" width="79" style="258" bestFit="1" customWidth="1"/>
    <col min="4" max="4" width="8.6328125" style="258" customWidth="1"/>
    <col min="5" max="5" width="8.36328125" style="477" bestFit="1" customWidth="1"/>
    <col min="6" max="6" width="5.90625" style="258" bestFit="1" customWidth="1"/>
    <col min="7" max="9" width="15.81640625" style="249" customWidth="1"/>
    <col min="10" max="11" width="20.81640625" style="249" customWidth="1"/>
    <col min="12" max="13" width="15.81640625" style="249" customWidth="1"/>
    <col min="14" max="15" width="18.81640625" style="249" customWidth="1"/>
    <col min="16" max="17" width="15.81640625" style="249" customWidth="1"/>
    <col min="18" max="19" width="18.54296875" style="249" customWidth="1"/>
    <col min="20" max="20" width="16.453125" style="249" customWidth="1"/>
    <col min="21" max="21" width="20" style="249" customWidth="1"/>
    <col min="22" max="22" width="21.90625" style="249" bestFit="1" customWidth="1"/>
    <col min="23" max="29" width="9.1796875" style="249" hidden="1" customWidth="1"/>
    <col min="30" max="55" width="0" style="249" hidden="1" customWidth="1"/>
    <col min="56" max="58" width="11.453125" style="249"/>
    <col min="59" max="16384" width="11.453125" style="258"/>
  </cols>
  <sheetData>
    <row r="1" spans="1:59" ht="52.5" customHeight="1" x14ac:dyDescent="0.75">
      <c r="C1" s="476" t="s">
        <v>1021</v>
      </c>
      <c r="G1" s="842" t="s">
        <v>992</v>
      </c>
      <c r="H1" s="843"/>
      <c r="I1" s="844"/>
      <c r="J1" s="842" t="s">
        <v>993</v>
      </c>
      <c r="K1" s="844"/>
      <c r="L1" s="842" t="s">
        <v>1000</v>
      </c>
      <c r="M1" s="843"/>
      <c r="N1" s="843"/>
      <c r="O1" s="844"/>
      <c r="P1" s="842" t="s">
        <v>995</v>
      </c>
      <c r="Q1" s="843"/>
      <c r="R1" s="843"/>
      <c r="S1" s="844"/>
      <c r="T1" s="845" t="s">
        <v>558</v>
      </c>
      <c r="U1" s="846"/>
      <c r="V1" s="847"/>
      <c r="X1" s="828" t="s">
        <v>999</v>
      </c>
      <c r="Y1" s="828"/>
      <c r="Z1" s="828"/>
      <c r="AA1" s="828"/>
      <c r="AB1" s="828"/>
      <c r="AC1" s="828"/>
      <c r="AD1" s="818" t="s">
        <v>666</v>
      </c>
      <c r="AE1" s="819"/>
      <c r="AF1" s="820"/>
      <c r="AG1" s="818" t="s">
        <v>667</v>
      </c>
      <c r="AH1" s="820"/>
      <c r="AI1" s="818" t="s">
        <v>1</v>
      </c>
      <c r="AJ1" s="819"/>
      <c r="AK1" s="819"/>
      <c r="AL1" s="820"/>
      <c r="AM1" s="818" t="s">
        <v>2</v>
      </c>
      <c r="AN1" s="819"/>
      <c r="AO1" s="819"/>
      <c r="AP1" s="820"/>
      <c r="AQ1" s="119"/>
      <c r="AR1" s="119"/>
      <c r="AS1" s="119"/>
      <c r="AT1" s="119"/>
      <c r="AU1" s="119"/>
      <c r="AV1" s="119"/>
      <c r="AW1" s="119"/>
      <c r="AX1" s="119"/>
      <c r="AY1" s="832" t="s">
        <v>0</v>
      </c>
      <c r="AZ1" s="832"/>
      <c r="BA1" s="832"/>
    </row>
    <row r="2" spans="1:59" ht="16.5" thickBot="1" x14ac:dyDescent="0.9">
      <c r="A2" s="854"/>
      <c r="B2" s="370"/>
      <c r="C2" s="478" t="s">
        <v>4</v>
      </c>
      <c r="D2" s="479"/>
      <c r="E2" s="480"/>
      <c r="F2" s="480"/>
      <c r="G2" s="824" t="s">
        <v>5</v>
      </c>
      <c r="H2" s="825"/>
      <c r="I2" s="369" t="s">
        <v>6</v>
      </c>
      <c r="J2" s="368" t="s">
        <v>5</v>
      </c>
      <c r="K2" s="369" t="s">
        <v>6</v>
      </c>
      <c r="L2" s="839" t="s">
        <v>5</v>
      </c>
      <c r="M2" s="826" t="s">
        <v>6</v>
      </c>
      <c r="N2" s="826" t="s">
        <v>5</v>
      </c>
      <c r="O2" s="821" t="s">
        <v>6</v>
      </c>
      <c r="P2" s="839" t="s">
        <v>5</v>
      </c>
      <c r="Q2" s="826" t="s">
        <v>6</v>
      </c>
      <c r="R2" s="826" t="s">
        <v>5</v>
      </c>
      <c r="S2" s="821" t="s">
        <v>6</v>
      </c>
      <c r="T2" s="848"/>
      <c r="U2" s="849"/>
      <c r="V2" s="850"/>
      <c r="X2" s="74" t="s">
        <v>3</v>
      </c>
      <c r="Y2" s="371" t="s">
        <v>4</v>
      </c>
      <c r="Z2" s="279"/>
      <c r="AA2" s="75"/>
      <c r="AB2" s="75"/>
      <c r="AC2" s="75"/>
      <c r="AD2" s="841" t="s">
        <v>668</v>
      </c>
      <c r="AE2" s="841"/>
      <c r="AF2" s="74" t="s">
        <v>6</v>
      </c>
      <c r="AG2" s="74" t="s">
        <v>668</v>
      </c>
      <c r="AH2" s="74" t="s">
        <v>6</v>
      </c>
      <c r="AI2" s="76" t="s">
        <v>668</v>
      </c>
      <c r="AJ2" s="76" t="s">
        <v>6</v>
      </c>
      <c r="AK2" s="76" t="s">
        <v>668</v>
      </c>
      <c r="AL2" s="76" t="s">
        <v>6</v>
      </c>
      <c r="AM2" s="76" t="s">
        <v>668</v>
      </c>
      <c r="AN2" s="76" t="s">
        <v>6</v>
      </c>
      <c r="AO2" s="76" t="s">
        <v>668</v>
      </c>
      <c r="AP2" s="76" t="s">
        <v>6</v>
      </c>
      <c r="AQ2" s="119"/>
      <c r="AR2" s="119"/>
      <c r="AS2" s="119"/>
      <c r="AT2" s="119"/>
      <c r="AU2" s="119"/>
      <c r="AV2" s="119"/>
      <c r="AW2" s="119"/>
      <c r="AX2" s="119"/>
      <c r="AY2" s="832" t="s">
        <v>669</v>
      </c>
      <c r="AZ2" s="832"/>
      <c r="BA2" s="832"/>
    </row>
    <row r="3" spans="1:59" ht="33" customHeight="1" x14ac:dyDescent="0.75">
      <c r="A3" s="854"/>
      <c r="B3" s="370"/>
      <c r="C3" s="481" t="s">
        <v>1024</v>
      </c>
      <c r="D3" s="482" t="s">
        <v>1003</v>
      </c>
      <c r="E3" s="483" t="s">
        <v>1004</v>
      </c>
      <c r="F3" s="483" t="s">
        <v>1005</v>
      </c>
      <c r="G3" s="372" t="s">
        <v>10</v>
      </c>
      <c r="H3" s="373" t="s">
        <v>11</v>
      </c>
      <c r="I3" s="458"/>
      <c r="J3" s="833" t="s">
        <v>12</v>
      </c>
      <c r="K3" s="834"/>
      <c r="L3" s="840"/>
      <c r="M3" s="827"/>
      <c r="N3" s="827"/>
      <c r="O3" s="823"/>
      <c r="P3" s="840"/>
      <c r="Q3" s="827"/>
      <c r="R3" s="827"/>
      <c r="S3" s="823"/>
      <c r="T3" s="851"/>
      <c r="U3" s="852"/>
      <c r="V3" s="853"/>
      <c r="W3" s="257"/>
      <c r="X3" s="76"/>
      <c r="Y3" s="374"/>
      <c r="Z3" s="77" t="s">
        <v>881</v>
      </c>
      <c r="AA3" s="76" t="s">
        <v>671</v>
      </c>
      <c r="AB3" s="76" t="s">
        <v>13</v>
      </c>
      <c r="AC3" s="76" t="s">
        <v>14</v>
      </c>
      <c r="AD3" s="284" t="s">
        <v>10</v>
      </c>
      <c r="AE3" s="283" t="s">
        <v>11</v>
      </c>
      <c r="AF3" s="284"/>
      <c r="AG3" s="818" t="s">
        <v>672</v>
      </c>
      <c r="AH3" s="820"/>
      <c r="AI3" s="818"/>
      <c r="AJ3" s="819"/>
      <c r="AK3" s="819"/>
      <c r="AL3" s="820"/>
      <c r="AM3" s="818"/>
      <c r="AN3" s="820"/>
      <c r="AO3" s="280"/>
      <c r="AP3" s="279"/>
      <c r="AQ3" s="78"/>
      <c r="AR3" s="78"/>
      <c r="AS3" s="78"/>
      <c r="AT3" s="78"/>
      <c r="AU3" s="78"/>
      <c r="AV3" s="78"/>
      <c r="AW3" s="78"/>
      <c r="AX3" s="78"/>
      <c r="AY3" s="79"/>
      <c r="AZ3" s="80"/>
      <c r="BA3" s="79"/>
      <c r="BB3" s="257"/>
      <c r="BC3" s="257"/>
      <c r="BD3" s="257"/>
      <c r="BE3" s="257"/>
      <c r="BF3" s="257"/>
    </row>
    <row r="4" spans="1:59" ht="33.75" x14ac:dyDescent="0.75">
      <c r="A4" s="840"/>
      <c r="B4" s="370"/>
      <c r="C4" s="860"/>
      <c r="D4" s="861"/>
      <c r="E4" s="484"/>
      <c r="F4" s="485"/>
      <c r="G4" s="81" t="s">
        <v>996</v>
      </c>
      <c r="H4" s="82" t="s">
        <v>996</v>
      </c>
      <c r="I4" s="83" t="s">
        <v>996</v>
      </c>
      <c r="J4" s="375" t="s">
        <v>559</v>
      </c>
      <c r="K4" s="376" t="s">
        <v>559</v>
      </c>
      <c r="L4" s="81" t="s">
        <v>996</v>
      </c>
      <c r="M4" s="82" t="s">
        <v>996</v>
      </c>
      <c r="N4" s="377" t="s">
        <v>559</v>
      </c>
      <c r="O4" s="376" t="s">
        <v>559</v>
      </c>
      <c r="P4" s="81" t="s">
        <v>996</v>
      </c>
      <c r="Q4" s="82" t="s">
        <v>996</v>
      </c>
      <c r="R4" s="377" t="s">
        <v>559</v>
      </c>
      <c r="S4" s="376" t="s">
        <v>559</v>
      </c>
      <c r="T4" s="81" t="s">
        <v>996</v>
      </c>
      <c r="U4" s="377" t="s">
        <v>559</v>
      </c>
      <c r="V4" s="376" t="s">
        <v>559</v>
      </c>
      <c r="W4" s="257"/>
      <c r="X4" s="76"/>
      <c r="Y4" s="378"/>
      <c r="Z4" s="84"/>
      <c r="AA4" s="76"/>
      <c r="AB4" s="76"/>
      <c r="AC4" s="76"/>
      <c r="AD4" s="82" t="s">
        <v>673</v>
      </c>
      <c r="AE4" s="82" t="s">
        <v>673</v>
      </c>
      <c r="AF4" s="82" t="s">
        <v>673</v>
      </c>
      <c r="AG4" s="82" t="s">
        <v>16</v>
      </c>
      <c r="AH4" s="82" t="s">
        <v>16</v>
      </c>
      <c r="AI4" s="82" t="s">
        <v>673</v>
      </c>
      <c r="AJ4" s="82" t="s">
        <v>673</v>
      </c>
      <c r="AK4" s="82" t="s">
        <v>16</v>
      </c>
      <c r="AL4" s="82" t="s">
        <v>16</v>
      </c>
      <c r="AM4" s="82" t="s">
        <v>673</v>
      </c>
      <c r="AN4" s="82" t="s">
        <v>673</v>
      </c>
      <c r="AO4" s="82" t="s">
        <v>16</v>
      </c>
      <c r="AP4" s="82" t="s">
        <v>16</v>
      </c>
      <c r="AQ4" s="84" t="s">
        <v>997</v>
      </c>
      <c r="AR4" s="82" t="s">
        <v>16</v>
      </c>
      <c r="AS4" s="85"/>
      <c r="AT4" s="85"/>
      <c r="AU4" s="85"/>
      <c r="AV4" s="85"/>
      <c r="AW4" s="85"/>
      <c r="AX4" s="85"/>
      <c r="AY4" s="82" t="s">
        <v>673</v>
      </c>
      <c r="AZ4" s="82" t="s">
        <v>16</v>
      </c>
      <c r="BA4" s="82" t="s">
        <v>16</v>
      </c>
      <c r="BB4" s="257"/>
      <c r="BC4" s="257"/>
      <c r="BD4" s="257"/>
      <c r="BE4" s="257"/>
      <c r="BF4" s="257"/>
    </row>
    <row r="5" spans="1:59" ht="15.75" x14ac:dyDescent="0.75">
      <c r="A5" s="390"/>
      <c r="B5" s="486"/>
      <c r="C5" s="487"/>
      <c r="E5" s="488"/>
      <c r="F5" s="488">
        <v>1</v>
      </c>
      <c r="G5" s="380">
        <v>2</v>
      </c>
      <c r="H5" s="381">
        <v>3</v>
      </c>
      <c r="I5" s="379" t="s">
        <v>17</v>
      </c>
      <c r="J5" s="380" t="s">
        <v>18</v>
      </c>
      <c r="K5" s="379" t="s">
        <v>19</v>
      </c>
      <c r="L5" s="380">
        <v>7</v>
      </c>
      <c r="M5" s="381" t="s">
        <v>20</v>
      </c>
      <c r="N5" s="381">
        <v>9</v>
      </c>
      <c r="O5" s="379" t="s">
        <v>21</v>
      </c>
      <c r="P5" s="380">
        <v>11</v>
      </c>
      <c r="Q5" s="381" t="s">
        <v>22</v>
      </c>
      <c r="R5" s="381">
        <v>13</v>
      </c>
      <c r="S5" s="379" t="s">
        <v>23</v>
      </c>
      <c r="T5" s="380" t="s">
        <v>24</v>
      </c>
      <c r="U5" s="381" t="s">
        <v>25</v>
      </c>
      <c r="V5" s="379" t="s">
        <v>1072</v>
      </c>
      <c r="X5" s="89"/>
      <c r="Y5" s="382"/>
      <c r="Z5" s="90"/>
      <c r="AA5" s="79"/>
      <c r="AB5" s="79"/>
      <c r="AC5" s="91">
        <v>1</v>
      </c>
      <c r="AD5" s="91">
        <v>2</v>
      </c>
      <c r="AE5" s="91">
        <v>3</v>
      </c>
      <c r="AF5" s="91" t="s">
        <v>17</v>
      </c>
      <c r="AG5" s="91" t="s">
        <v>18</v>
      </c>
      <c r="AH5" s="91" t="s">
        <v>19</v>
      </c>
      <c r="AI5" s="91">
        <v>7</v>
      </c>
      <c r="AJ5" s="91" t="s">
        <v>20</v>
      </c>
      <c r="AK5" s="91">
        <v>9</v>
      </c>
      <c r="AL5" s="91" t="s">
        <v>21</v>
      </c>
      <c r="AM5" s="91">
        <v>11</v>
      </c>
      <c r="AN5" s="91" t="s">
        <v>22</v>
      </c>
      <c r="AO5" s="91">
        <v>13</v>
      </c>
      <c r="AP5" s="91" t="s">
        <v>23</v>
      </c>
      <c r="AQ5" s="92"/>
      <c r="AR5" s="91"/>
      <c r="AS5" s="91"/>
      <c r="AT5" s="91"/>
      <c r="AU5" s="91"/>
      <c r="AV5" s="91"/>
      <c r="AW5" s="91"/>
      <c r="AX5" s="93"/>
      <c r="AY5" s="91" t="s">
        <v>24</v>
      </c>
      <c r="AZ5" s="91" t="s">
        <v>25</v>
      </c>
      <c r="BA5" s="91" t="s">
        <v>26</v>
      </c>
    </row>
    <row r="6" spans="1:59" s="119" customFormat="1" ht="30" customHeight="1" x14ac:dyDescent="0.7">
      <c r="A6" s="360"/>
      <c r="B6" s="114" t="s">
        <v>35</v>
      </c>
      <c r="C6" s="361" t="s">
        <v>1006</v>
      </c>
      <c r="D6" s="97"/>
      <c r="E6" s="98" t="s">
        <v>886</v>
      </c>
      <c r="F6" s="362" t="s">
        <v>35</v>
      </c>
      <c r="G6" s="49"/>
      <c r="H6" s="50"/>
      <c r="I6" s="215">
        <f>F6*H6</f>
        <v>0</v>
      </c>
      <c r="J6" s="49"/>
      <c r="K6" s="216">
        <f>F6*J6</f>
        <v>0</v>
      </c>
      <c r="L6" s="51"/>
      <c r="M6" s="215">
        <f>F6*L6</f>
        <v>0</v>
      </c>
      <c r="N6" s="51"/>
      <c r="O6" s="215">
        <f>F6*N6</f>
        <v>0</v>
      </c>
      <c r="P6" s="51"/>
      <c r="Q6" s="215">
        <f>F6*P6</f>
        <v>0</v>
      </c>
      <c r="R6" s="51"/>
      <c r="S6" s="216">
        <f>F6*R6</f>
        <v>0</v>
      </c>
      <c r="T6" s="215">
        <f>I6+M6+Q6</f>
        <v>0</v>
      </c>
      <c r="U6" s="215">
        <f>+K6+O6+S6</f>
        <v>0</v>
      </c>
      <c r="V6" s="215">
        <f>+T6*652.69+U6</f>
        <v>0</v>
      </c>
      <c r="W6" s="226"/>
      <c r="X6" s="117" t="s">
        <v>35</v>
      </c>
      <c r="Y6" s="114"/>
      <c r="Z6" s="227" t="s">
        <v>675</v>
      </c>
      <c r="AA6" s="97"/>
      <c r="AB6" s="98" t="s">
        <v>886</v>
      </c>
      <c r="AC6" s="97" t="s">
        <v>35</v>
      </c>
      <c r="AD6" s="119" t="s">
        <v>676</v>
      </c>
      <c r="AE6" s="117">
        <f>AD6*AC6</f>
        <v>500</v>
      </c>
      <c r="AF6" s="114"/>
      <c r="AG6" s="97"/>
      <c r="AH6" s="98"/>
      <c r="AI6" s="97"/>
      <c r="AJ6" s="120"/>
      <c r="AK6" s="123"/>
      <c r="AL6" s="123"/>
      <c r="AM6" s="121"/>
      <c r="AN6" s="122"/>
      <c r="AO6" s="121"/>
      <c r="AP6" s="122"/>
      <c r="AQ6" s="122"/>
      <c r="AR6" s="122"/>
      <c r="AS6" s="120"/>
      <c r="AT6" s="123"/>
      <c r="AU6" s="122"/>
      <c r="AV6" s="122"/>
      <c r="AW6" s="94"/>
      <c r="AX6" s="94"/>
      <c r="AY6" s="94"/>
      <c r="AZ6" s="94"/>
      <c r="BA6" s="94"/>
      <c r="BB6" s="94"/>
      <c r="BC6" s="94"/>
      <c r="BD6" s="94"/>
      <c r="BE6" s="259"/>
      <c r="BF6" s="226"/>
      <c r="BG6" s="226"/>
    </row>
    <row r="7" spans="1:59" s="260" customFormat="1" ht="15.75" x14ac:dyDescent="0.75">
      <c r="A7" s="390"/>
      <c r="B7" s="489"/>
      <c r="C7" s="490"/>
      <c r="D7" s="491"/>
      <c r="E7" s="492"/>
      <c r="F7" s="492"/>
      <c r="G7" s="393"/>
      <c r="H7" s="394"/>
      <c r="I7" s="395">
        <f t="shared" ref="I7:I70" si="0">F7*H7</f>
        <v>0</v>
      </c>
      <c r="J7" s="393"/>
      <c r="K7" s="461">
        <f t="shared" ref="K7:K70" si="1">F7*J7</f>
        <v>0</v>
      </c>
      <c r="L7" s="129"/>
      <c r="M7" s="144">
        <f t="shared" ref="M7:M70" si="2">F7*L7</f>
        <v>0</v>
      </c>
      <c r="N7" s="144"/>
      <c r="O7" s="145">
        <f t="shared" ref="O7:O70" si="3">F7*N7</f>
        <v>0</v>
      </c>
      <c r="P7" s="393"/>
      <c r="Q7" s="394">
        <f t="shared" ref="Q7:Q70" si="4">F7*P7</f>
        <v>0</v>
      </c>
      <c r="R7" s="394"/>
      <c r="S7" s="461">
        <f t="shared" ref="S7:S70" si="5">F7*R7</f>
        <v>0</v>
      </c>
      <c r="T7" s="129">
        <f t="shared" ref="T7:T70" si="6">I7+M7+Q7</f>
        <v>0</v>
      </c>
      <c r="U7" s="144">
        <f t="shared" ref="U7:U70" si="7">+K7+O7+S7</f>
        <v>0</v>
      </c>
      <c r="V7" s="145">
        <f t="shared" ref="V7:V70" si="8">+T7*652.69+U7</f>
        <v>0</v>
      </c>
      <c r="W7" s="249"/>
      <c r="X7" s="97"/>
      <c r="Y7" s="396"/>
      <c r="Z7" s="396"/>
      <c r="AA7" s="97"/>
      <c r="AB7" s="98"/>
      <c r="AC7" s="97"/>
      <c r="AD7" s="120"/>
      <c r="AE7" s="123"/>
      <c r="AF7" s="123"/>
      <c r="AG7" s="121"/>
      <c r="AH7" s="122"/>
      <c r="AI7" s="124"/>
      <c r="AJ7" s="125"/>
      <c r="AK7" s="126"/>
      <c r="AL7" s="126"/>
      <c r="AM7" s="120"/>
      <c r="AN7" s="123"/>
      <c r="AO7" s="122"/>
      <c r="AP7" s="122"/>
      <c r="AQ7" s="94"/>
      <c r="AR7" s="94"/>
      <c r="AS7" s="94"/>
      <c r="AT7" s="94"/>
      <c r="AU7" s="94"/>
      <c r="AV7" s="94"/>
      <c r="AW7" s="94"/>
      <c r="AX7" s="94"/>
      <c r="AY7" s="124"/>
      <c r="AZ7" s="126"/>
      <c r="BA7" s="126"/>
      <c r="BB7" s="249"/>
      <c r="BC7" s="249"/>
      <c r="BD7" s="249"/>
      <c r="BE7" s="249"/>
      <c r="BF7" s="249"/>
    </row>
    <row r="8" spans="1:59" s="260" customFormat="1" ht="15.75" x14ac:dyDescent="0.75">
      <c r="A8" s="390"/>
      <c r="B8" s="489"/>
      <c r="C8" s="490"/>
      <c r="D8" s="491"/>
      <c r="E8" s="493"/>
      <c r="F8" s="494"/>
      <c r="G8" s="140"/>
      <c r="H8" s="141"/>
      <c r="I8" s="238">
        <f t="shared" si="0"/>
        <v>0</v>
      </c>
      <c r="J8" s="140"/>
      <c r="K8" s="240">
        <f t="shared" si="1"/>
        <v>0</v>
      </c>
      <c r="L8" s="140"/>
      <c r="M8" s="242">
        <f t="shared" si="2"/>
        <v>0</v>
      </c>
      <c r="N8" s="141"/>
      <c r="O8" s="238">
        <f t="shared" si="3"/>
        <v>0</v>
      </c>
      <c r="P8" s="393"/>
      <c r="Q8" s="394">
        <f t="shared" si="4"/>
        <v>0</v>
      </c>
      <c r="R8" s="397"/>
      <c r="S8" s="461">
        <f t="shared" si="5"/>
        <v>0</v>
      </c>
      <c r="T8" s="108">
        <f t="shared" si="6"/>
        <v>0</v>
      </c>
      <c r="U8" s="106">
        <f t="shared" si="7"/>
        <v>0</v>
      </c>
      <c r="V8" s="107">
        <f t="shared" si="8"/>
        <v>0</v>
      </c>
      <c r="W8" s="249"/>
      <c r="X8" s="117" t="s">
        <v>55</v>
      </c>
      <c r="Y8" s="114"/>
      <c r="Z8" s="114" t="s">
        <v>678</v>
      </c>
      <c r="AA8" s="97"/>
      <c r="AB8" s="98" t="s">
        <v>886</v>
      </c>
      <c r="AC8" s="97" t="s">
        <v>35</v>
      </c>
      <c r="AD8" s="120" t="s">
        <v>676</v>
      </c>
      <c r="AE8" s="123">
        <f>AD8*AC8</f>
        <v>500</v>
      </c>
      <c r="AF8" s="123"/>
      <c r="AG8" s="125"/>
      <c r="AH8" s="122"/>
      <c r="AI8" s="124"/>
      <c r="AJ8" s="125"/>
      <c r="AK8" s="126"/>
      <c r="AL8" s="126"/>
      <c r="AM8" s="120"/>
      <c r="AN8" s="123"/>
      <c r="AO8" s="122"/>
      <c r="AP8" s="122"/>
      <c r="AQ8" s="94"/>
      <c r="AR8" s="94"/>
      <c r="AS8" s="94"/>
      <c r="AT8" s="94"/>
      <c r="AU8" s="94"/>
      <c r="AV8" s="94"/>
      <c r="AW8" s="94"/>
      <c r="AX8" s="94"/>
      <c r="AY8" s="124"/>
      <c r="AZ8" s="126"/>
      <c r="BA8" s="126"/>
      <c r="BB8" s="249"/>
      <c r="BC8" s="249"/>
      <c r="BD8" s="249"/>
      <c r="BE8" s="249"/>
      <c r="BF8" s="249"/>
    </row>
    <row r="9" spans="1:59" s="119" customFormat="1" ht="30" customHeight="1" x14ac:dyDescent="0.75">
      <c r="A9" s="360"/>
      <c r="B9" s="114" t="s">
        <v>55</v>
      </c>
      <c r="C9" s="361" t="s">
        <v>1007</v>
      </c>
      <c r="D9" s="97"/>
      <c r="E9" s="98" t="s">
        <v>886</v>
      </c>
      <c r="F9" s="362" t="s">
        <v>35</v>
      </c>
      <c r="G9" s="115"/>
      <c r="H9" s="116"/>
      <c r="I9" s="363">
        <f t="shared" si="0"/>
        <v>0</v>
      </c>
      <c r="J9" s="115"/>
      <c r="K9" s="223">
        <f t="shared" si="1"/>
        <v>0</v>
      </c>
      <c r="L9" s="115"/>
      <c r="M9" s="116">
        <f t="shared" si="2"/>
        <v>0</v>
      </c>
      <c r="N9" s="116"/>
      <c r="O9" s="363">
        <f t="shared" si="3"/>
        <v>0</v>
      </c>
      <c r="P9" s="115"/>
      <c r="Q9" s="116">
        <f t="shared" si="4"/>
        <v>0</v>
      </c>
      <c r="R9" s="116"/>
      <c r="S9" s="223">
        <f t="shared" si="5"/>
        <v>0</v>
      </c>
      <c r="T9" s="115">
        <f t="shared" si="6"/>
        <v>0</v>
      </c>
      <c r="U9" s="116">
        <f t="shared" si="7"/>
        <v>0</v>
      </c>
      <c r="V9" s="363">
        <f t="shared" si="8"/>
        <v>0</v>
      </c>
      <c r="W9" s="226"/>
      <c r="X9" s="117" t="s">
        <v>146</v>
      </c>
      <c r="Y9" s="114"/>
      <c r="Z9" s="227" t="s">
        <v>681</v>
      </c>
      <c r="AA9" s="97"/>
      <c r="AB9" s="98"/>
      <c r="AC9" s="97"/>
      <c r="AE9" s="117"/>
      <c r="AF9" s="114"/>
      <c r="AG9" s="97"/>
      <c r="AH9" s="98"/>
      <c r="AI9" s="97"/>
      <c r="AJ9" s="120"/>
      <c r="AK9" s="123"/>
      <c r="AL9" s="123"/>
      <c r="AM9" s="121"/>
      <c r="AN9" s="122"/>
      <c r="AO9" s="121"/>
      <c r="AP9" s="122"/>
      <c r="AQ9" s="122"/>
      <c r="AR9" s="122"/>
      <c r="AS9" s="120"/>
      <c r="AT9" s="123"/>
      <c r="AU9" s="122"/>
      <c r="AV9" s="122"/>
      <c r="AW9" s="94"/>
      <c r="AX9" s="94"/>
      <c r="AY9" s="94"/>
      <c r="AZ9" s="94"/>
      <c r="BA9" s="94"/>
      <c r="BB9" s="94"/>
      <c r="BC9" s="94"/>
      <c r="BD9" s="94"/>
      <c r="BE9" s="259"/>
      <c r="BF9" s="226"/>
      <c r="BG9" s="226"/>
    </row>
    <row r="10" spans="1:59" ht="15" customHeight="1" x14ac:dyDescent="0.75">
      <c r="A10" s="390"/>
      <c r="B10" s="489"/>
      <c r="C10" s="495"/>
      <c r="D10" s="496"/>
      <c r="E10" s="497"/>
      <c r="F10" s="497"/>
      <c r="G10" s="140"/>
      <c r="H10" s="141"/>
      <c r="I10" s="238">
        <f t="shared" si="0"/>
        <v>0</v>
      </c>
      <c r="J10" s="140"/>
      <c r="K10" s="240">
        <f t="shared" si="1"/>
        <v>0</v>
      </c>
      <c r="L10" s="140"/>
      <c r="M10" s="242">
        <f t="shared" si="2"/>
        <v>0</v>
      </c>
      <c r="N10" s="141"/>
      <c r="O10" s="238">
        <f t="shared" si="3"/>
        <v>0</v>
      </c>
      <c r="P10" s="393"/>
      <c r="Q10" s="394">
        <f t="shared" si="4"/>
        <v>0</v>
      </c>
      <c r="R10" s="397"/>
      <c r="S10" s="461">
        <f t="shared" si="5"/>
        <v>0</v>
      </c>
      <c r="T10" s="108">
        <f t="shared" si="6"/>
        <v>0</v>
      </c>
      <c r="U10" s="106">
        <f t="shared" si="7"/>
        <v>0</v>
      </c>
      <c r="V10" s="107">
        <f t="shared" si="8"/>
        <v>0</v>
      </c>
      <c r="X10" s="97" t="s">
        <v>153</v>
      </c>
      <c r="Y10" s="228"/>
      <c r="Z10" s="228" t="s">
        <v>688</v>
      </c>
      <c r="AA10" s="97"/>
      <c r="AB10" s="105" t="s">
        <v>685</v>
      </c>
      <c r="AC10" s="407">
        <v>5</v>
      </c>
      <c r="AD10" s="124">
        <v>4.8099999999999996</v>
      </c>
      <c r="AE10" s="123">
        <f t="shared" ref="AE10:AE17" si="9">AD10*AC10</f>
        <v>24.049999999999997</v>
      </c>
      <c r="AF10" s="123"/>
      <c r="AG10" s="125"/>
      <c r="AH10" s="122"/>
      <c r="AI10" s="121"/>
      <c r="AJ10" s="122"/>
      <c r="AK10" s="122"/>
      <c r="AL10" s="122"/>
      <c r="AM10" s="120"/>
      <c r="AN10" s="123"/>
      <c r="AO10" s="122"/>
      <c r="AP10" s="122"/>
      <c r="AQ10" s="94"/>
      <c r="AR10" s="94"/>
      <c r="AS10" s="94"/>
      <c r="AT10" s="94"/>
      <c r="AU10" s="94"/>
      <c r="AV10" s="94"/>
      <c r="AW10" s="94"/>
      <c r="AX10" s="94"/>
      <c r="AY10" s="124"/>
      <c r="AZ10" s="126"/>
      <c r="BA10" s="126"/>
    </row>
    <row r="11" spans="1:59" s="119" customFormat="1" ht="30" customHeight="1" x14ac:dyDescent="0.75">
      <c r="A11" s="360"/>
      <c r="B11" s="114" t="s">
        <v>146</v>
      </c>
      <c r="C11" s="361" t="s">
        <v>1008</v>
      </c>
      <c r="D11" s="97"/>
      <c r="E11" s="98"/>
      <c r="F11" s="362"/>
      <c r="G11" s="115"/>
      <c r="H11" s="116"/>
      <c r="I11" s="363">
        <f t="shared" si="0"/>
        <v>0</v>
      </c>
      <c r="J11" s="115"/>
      <c r="K11" s="223">
        <f t="shared" si="1"/>
        <v>0</v>
      </c>
      <c r="L11" s="115"/>
      <c r="M11" s="116">
        <f t="shared" si="2"/>
        <v>0</v>
      </c>
      <c r="N11" s="116"/>
      <c r="O11" s="363">
        <f t="shared" si="3"/>
        <v>0</v>
      </c>
      <c r="P11" s="115"/>
      <c r="Q11" s="116">
        <f t="shared" si="4"/>
        <v>0</v>
      </c>
      <c r="R11" s="116"/>
      <c r="S11" s="223">
        <f t="shared" si="5"/>
        <v>0</v>
      </c>
      <c r="T11" s="115">
        <f t="shared" si="6"/>
        <v>0</v>
      </c>
      <c r="U11" s="116">
        <f t="shared" si="7"/>
        <v>0</v>
      </c>
      <c r="V11" s="363">
        <f t="shared" si="8"/>
        <v>0</v>
      </c>
      <c r="W11" s="226"/>
      <c r="X11" s="117" t="s">
        <v>155</v>
      </c>
      <c r="Y11" s="114"/>
      <c r="Z11" s="227" t="s">
        <v>690</v>
      </c>
      <c r="AA11" s="97"/>
      <c r="AB11" s="98" t="s">
        <v>685</v>
      </c>
      <c r="AC11" s="97">
        <v>3.5</v>
      </c>
      <c r="AD11" s="119">
        <v>16</v>
      </c>
      <c r="AE11" s="117">
        <f t="shared" si="9"/>
        <v>56</v>
      </c>
      <c r="AF11" s="114"/>
      <c r="AG11" s="97"/>
      <c r="AH11" s="98"/>
      <c r="AI11" s="97"/>
      <c r="AJ11" s="120"/>
      <c r="AK11" s="123"/>
      <c r="AL11" s="123"/>
      <c r="AM11" s="121"/>
      <c r="AN11" s="122"/>
      <c r="AO11" s="121"/>
      <c r="AP11" s="122"/>
      <c r="AQ11" s="122"/>
      <c r="AR11" s="122"/>
      <c r="AS11" s="120"/>
      <c r="AT11" s="123"/>
      <c r="AU11" s="122"/>
      <c r="AV11" s="122"/>
      <c r="AW11" s="94"/>
      <c r="AX11" s="94"/>
      <c r="AY11" s="94"/>
      <c r="AZ11" s="94"/>
      <c r="BA11" s="94"/>
      <c r="BB11" s="94"/>
      <c r="BC11" s="94"/>
      <c r="BD11" s="94"/>
      <c r="BE11" s="259"/>
      <c r="BF11" s="226"/>
      <c r="BG11" s="226"/>
    </row>
    <row r="12" spans="1:59" ht="15" customHeight="1" x14ac:dyDescent="0.75">
      <c r="A12" s="390"/>
      <c r="B12" s="489"/>
      <c r="C12" s="495" t="s">
        <v>682</v>
      </c>
      <c r="D12" s="498"/>
      <c r="E12" s="497" t="s">
        <v>886</v>
      </c>
      <c r="F12" s="492">
        <v>1</v>
      </c>
      <c r="G12" s="140"/>
      <c r="H12" s="141"/>
      <c r="I12" s="238">
        <f t="shared" si="0"/>
        <v>0</v>
      </c>
      <c r="J12" s="140"/>
      <c r="K12" s="240">
        <f t="shared" si="1"/>
        <v>0</v>
      </c>
      <c r="L12" s="140"/>
      <c r="M12" s="242">
        <f t="shared" si="2"/>
        <v>0</v>
      </c>
      <c r="N12" s="141"/>
      <c r="O12" s="238">
        <f t="shared" si="3"/>
        <v>0</v>
      </c>
      <c r="P12" s="393"/>
      <c r="Q12" s="394">
        <f t="shared" si="4"/>
        <v>0</v>
      </c>
      <c r="R12" s="397"/>
      <c r="S12" s="461">
        <f t="shared" si="5"/>
        <v>0</v>
      </c>
      <c r="T12" s="108">
        <f t="shared" si="6"/>
        <v>0</v>
      </c>
      <c r="U12" s="106">
        <f t="shared" si="7"/>
        <v>0</v>
      </c>
      <c r="V12" s="107">
        <f t="shared" si="8"/>
        <v>0</v>
      </c>
      <c r="X12" s="97" t="s">
        <v>637</v>
      </c>
      <c r="Y12" s="228"/>
      <c r="Z12" s="228" t="s">
        <v>692</v>
      </c>
      <c r="AA12" s="97"/>
      <c r="AB12" s="105" t="s">
        <v>685</v>
      </c>
      <c r="AC12" s="407">
        <v>3</v>
      </c>
      <c r="AD12" s="124">
        <v>16</v>
      </c>
      <c r="AE12" s="123">
        <f t="shared" si="9"/>
        <v>48</v>
      </c>
      <c r="AF12" s="123"/>
      <c r="AG12" s="125"/>
      <c r="AH12" s="126"/>
      <c r="AI12" s="121"/>
      <c r="AJ12" s="122"/>
      <c r="AK12" s="122"/>
      <c r="AL12" s="122"/>
      <c r="AM12" s="124"/>
      <c r="AN12" s="125"/>
      <c r="AO12" s="126"/>
      <c r="AP12" s="126"/>
      <c r="AQ12" s="94"/>
      <c r="AR12" s="94"/>
      <c r="AS12" s="94"/>
      <c r="AT12" s="94"/>
      <c r="AU12" s="94"/>
      <c r="AV12" s="94"/>
      <c r="AW12" s="94"/>
      <c r="AX12" s="94"/>
      <c r="AY12" s="124"/>
      <c r="AZ12" s="126"/>
      <c r="BA12" s="126"/>
    </row>
    <row r="13" spans="1:59" ht="15" customHeight="1" x14ac:dyDescent="0.75">
      <c r="A13" s="390"/>
      <c r="B13" s="499"/>
      <c r="C13" s="862" t="s">
        <v>684</v>
      </c>
      <c r="D13" s="863"/>
      <c r="E13" s="866" t="s">
        <v>886</v>
      </c>
      <c r="F13" s="868">
        <v>1</v>
      </c>
      <c r="G13" s="140"/>
      <c r="H13" s="141"/>
      <c r="I13" s="238">
        <f t="shared" si="0"/>
        <v>0</v>
      </c>
      <c r="J13" s="140"/>
      <c r="K13" s="240">
        <f t="shared" si="1"/>
        <v>0</v>
      </c>
      <c r="L13" s="140"/>
      <c r="M13" s="242">
        <f t="shared" si="2"/>
        <v>0</v>
      </c>
      <c r="N13" s="141"/>
      <c r="O13" s="238">
        <f t="shared" si="3"/>
        <v>0</v>
      </c>
      <c r="P13" s="393"/>
      <c r="Q13" s="394">
        <f t="shared" si="4"/>
        <v>0</v>
      </c>
      <c r="R13" s="397"/>
      <c r="S13" s="461">
        <f t="shared" si="5"/>
        <v>0</v>
      </c>
      <c r="T13" s="108">
        <f t="shared" si="6"/>
        <v>0</v>
      </c>
      <c r="U13" s="106">
        <f t="shared" si="7"/>
        <v>0</v>
      </c>
      <c r="V13" s="107">
        <f t="shared" si="8"/>
        <v>0</v>
      </c>
      <c r="X13" s="97" t="s">
        <v>638</v>
      </c>
      <c r="Y13" s="228"/>
      <c r="Z13" s="228" t="s">
        <v>694</v>
      </c>
      <c r="AA13" s="97"/>
      <c r="AB13" s="105" t="s">
        <v>685</v>
      </c>
      <c r="AC13" s="407">
        <v>2</v>
      </c>
      <c r="AD13" s="124">
        <v>0</v>
      </c>
      <c r="AE13" s="123">
        <f t="shared" si="9"/>
        <v>0</v>
      </c>
      <c r="AF13" s="123"/>
      <c r="AG13" s="125"/>
      <c r="AH13" s="126"/>
      <c r="AI13" s="121"/>
      <c r="AJ13" s="122"/>
      <c r="AK13" s="122"/>
      <c r="AL13" s="122"/>
      <c r="AM13" s="124"/>
      <c r="AN13" s="125"/>
      <c r="AO13" s="126"/>
      <c r="AP13" s="126"/>
      <c r="AQ13" s="94"/>
      <c r="AR13" s="94"/>
      <c r="AS13" s="94"/>
      <c r="AT13" s="94"/>
      <c r="AU13" s="94"/>
      <c r="AV13" s="94"/>
      <c r="AW13" s="94"/>
      <c r="AX13" s="94"/>
      <c r="AY13" s="124"/>
      <c r="AZ13" s="126"/>
      <c r="BA13" s="126"/>
    </row>
    <row r="14" spans="1:59" ht="15" customHeight="1" x14ac:dyDescent="0.75">
      <c r="A14" s="390"/>
      <c r="B14" s="501"/>
      <c r="C14" s="864"/>
      <c r="D14" s="865"/>
      <c r="E14" s="867"/>
      <c r="F14" s="869"/>
      <c r="G14" s="140"/>
      <c r="H14" s="141"/>
      <c r="I14" s="238">
        <f t="shared" si="0"/>
        <v>0</v>
      </c>
      <c r="J14" s="140"/>
      <c r="K14" s="240">
        <f t="shared" si="1"/>
        <v>0</v>
      </c>
      <c r="L14" s="140"/>
      <c r="M14" s="242">
        <f t="shared" si="2"/>
        <v>0</v>
      </c>
      <c r="N14" s="141"/>
      <c r="O14" s="238">
        <f t="shared" si="3"/>
        <v>0</v>
      </c>
      <c r="P14" s="393"/>
      <c r="Q14" s="394">
        <f t="shared" si="4"/>
        <v>0</v>
      </c>
      <c r="R14" s="397"/>
      <c r="S14" s="461">
        <f t="shared" si="5"/>
        <v>0</v>
      </c>
      <c r="T14" s="108">
        <f t="shared" si="6"/>
        <v>0</v>
      </c>
      <c r="U14" s="106">
        <f t="shared" si="7"/>
        <v>0</v>
      </c>
      <c r="V14" s="107">
        <f t="shared" si="8"/>
        <v>0</v>
      </c>
      <c r="X14" s="97" t="s">
        <v>639</v>
      </c>
      <c r="Y14" s="228"/>
      <c r="Z14" s="228" t="s">
        <v>696</v>
      </c>
      <c r="AA14" s="97"/>
      <c r="AB14" s="105" t="s">
        <v>685</v>
      </c>
      <c r="AC14" s="466">
        <v>0.37280000000000002</v>
      </c>
      <c r="AD14" s="124">
        <v>165</v>
      </c>
      <c r="AE14" s="123">
        <f t="shared" si="9"/>
        <v>61.512</v>
      </c>
      <c r="AF14" s="123"/>
      <c r="AG14" s="125"/>
      <c r="AH14" s="126"/>
      <c r="AI14" s="121"/>
      <c r="AJ14" s="122"/>
      <c r="AK14" s="122"/>
      <c r="AL14" s="122"/>
      <c r="AM14" s="124"/>
      <c r="AN14" s="125"/>
      <c r="AO14" s="126"/>
      <c r="AP14" s="126"/>
      <c r="AQ14" s="94"/>
      <c r="AR14" s="94"/>
      <c r="AS14" s="94"/>
      <c r="AT14" s="94"/>
      <c r="AU14" s="94"/>
      <c r="AV14" s="94"/>
      <c r="AW14" s="94"/>
      <c r="AX14" s="94"/>
      <c r="AY14" s="124"/>
      <c r="AZ14" s="126"/>
      <c r="BA14" s="126"/>
    </row>
    <row r="15" spans="1:59" ht="15" customHeight="1" x14ac:dyDescent="0.75">
      <c r="A15" s="390"/>
      <c r="B15" s="489"/>
      <c r="C15" s="495" t="s">
        <v>687</v>
      </c>
      <c r="D15" s="498"/>
      <c r="E15" s="497" t="s">
        <v>886</v>
      </c>
      <c r="F15" s="492">
        <v>1</v>
      </c>
      <c r="G15" s="140"/>
      <c r="H15" s="141"/>
      <c r="I15" s="238">
        <f t="shared" si="0"/>
        <v>0</v>
      </c>
      <c r="J15" s="140"/>
      <c r="K15" s="240">
        <f t="shared" si="1"/>
        <v>0</v>
      </c>
      <c r="L15" s="140"/>
      <c r="M15" s="242">
        <f t="shared" si="2"/>
        <v>0</v>
      </c>
      <c r="N15" s="141"/>
      <c r="O15" s="238">
        <f t="shared" si="3"/>
        <v>0</v>
      </c>
      <c r="P15" s="393"/>
      <c r="Q15" s="394">
        <f t="shared" si="4"/>
        <v>0</v>
      </c>
      <c r="R15" s="397"/>
      <c r="S15" s="461">
        <f t="shared" si="5"/>
        <v>0</v>
      </c>
      <c r="T15" s="108">
        <f t="shared" si="6"/>
        <v>0</v>
      </c>
      <c r="U15" s="106">
        <f t="shared" si="7"/>
        <v>0</v>
      </c>
      <c r="V15" s="107">
        <f t="shared" si="8"/>
        <v>0</v>
      </c>
      <c r="X15" s="97" t="s">
        <v>640</v>
      </c>
      <c r="Y15" s="412"/>
      <c r="Z15" s="413" t="s">
        <v>698</v>
      </c>
      <c r="AA15" s="97"/>
      <c r="AB15" s="105" t="s">
        <v>685</v>
      </c>
      <c r="AC15" s="407">
        <v>1.5</v>
      </c>
      <c r="AD15" s="124">
        <v>205</v>
      </c>
      <c r="AE15" s="123">
        <f t="shared" si="9"/>
        <v>307.5</v>
      </c>
      <c r="AF15" s="123"/>
      <c r="AG15" s="125"/>
      <c r="AH15" s="126"/>
      <c r="AI15" s="121"/>
      <c r="AJ15" s="122"/>
      <c r="AK15" s="122"/>
      <c r="AL15" s="122"/>
      <c r="AM15" s="124"/>
      <c r="AN15" s="125"/>
      <c r="AO15" s="126"/>
      <c r="AP15" s="126"/>
      <c r="AQ15" s="94"/>
      <c r="AR15" s="94"/>
      <c r="AS15" s="94"/>
      <c r="AT15" s="94"/>
      <c r="AU15" s="94"/>
      <c r="AV15" s="94"/>
      <c r="AW15" s="94"/>
      <c r="AX15" s="94"/>
      <c r="AY15" s="124"/>
      <c r="AZ15" s="126"/>
      <c r="BA15" s="126"/>
    </row>
    <row r="16" spans="1:59" ht="15" customHeight="1" x14ac:dyDescent="0.75">
      <c r="A16" s="390"/>
      <c r="B16" s="499"/>
      <c r="C16" s="862" t="s">
        <v>689</v>
      </c>
      <c r="D16" s="863"/>
      <c r="E16" s="866" t="s">
        <v>886</v>
      </c>
      <c r="F16" s="868">
        <v>1</v>
      </c>
      <c r="G16" s="140"/>
      <c r="H16" s="141"/>
      <c r="I16" s="238">
        <f t="shared" si="0"/>
        <v>0</v>
      </c>
      <c r="J16" s="140"/>
      <c r="K16" s="240">
        <f t="shared" si="1"/>
        <v>0</v>
      </c>
      <c r="L16" s="140"/>
      <c r="M16" s="242">
        <f t="shared" si="2"/>
        <v>0</v>
      </c>
      <c r="N16" s="141"/>
      <c r="O16" s="238">
        <f t="shared" si="3"/>
        <v>0</v>
      </c>
      <c r="P16" s="393"/>
      <c r="Q16" s="394">
        <f t="shared" si="4"/>
        <v>0</v>
      </c>
      <c r="R16" s="397"/>
      <c r="S16" s="461">
        <f t="shared" si="5"/>
        <v>0</v>
      </c>
      <c r="T16" s="108">
        <f t="shared" si="6"/>
        <v>0</v>
      </c>
      <c r="U16" s="106">
        <f t="shared" si="7"/>
        <v>0</v>
      </c>
      <c r="V16" s="107">
        <f t="shared" si="8"/>
        <v>0</v>
      </c>
      <c r="X16" s="97" t="s">
        <v>641</v>
      </c>
      <c r="Y16" s="228"/>
      <c r="Z16" s="228" t="s">
        <v>700</v>
      </c>
      <c r="AA16" s="97"/>
      <c r="AB16" s="105" t="s">
        <v>643</v>
      </c>
      <c r="AC16" s="407">
        <v>9.5</v>
      </c>
      <c r="AD16" s="124">
        <v>32</v>
      </c>
      <c r="AE16" s="123">
        <f t="shared" si="9"/>
        <v>304</v>
      </c>
      <c r="AF16" s="123"/>
      <c r="AG16" s="125"/>
      <c r="AH16" s="126"/>
      <c r="AI16" s="121"/>
      <c r="AJ16" s="122"/>
      <c r="AK16" s="122"/>
      <c r="AL16" s="122"/>
      <c r="AM16" s="124"/>
      <c r="AN16" s="125"/>
      <c r="AO16" s="126"/>
      <c r="AP16" s="126"/>
      <c r="AQ16" s="94"/>
      <c r="AR16" s="94"/>
      <c r="AS16" s="94"/>
      <c r="AT16" s="94"/>
      <c r="AU16" s="94"/>
      <c r="AV16" s="94"/>
      <c r="AW16" s="94"/>
      <c r="AX16" s="94"/>
      <c r="AY16" s="124"/>
      <c r="AZ16" s="126"/>
      <c r="BA16" s="126"/>
    </row>
    <row r="17" spans="1:53" ht="15" customHeight="1" x14ac:dyDescent="0.75">
      <c r="A17" s="383"/>
      <c r="B17" s="504"/>
      <c r="C17" s="864"/>
      <c r="D17" s="865"/>
      <c r="E17" s="867"/>
      <c r="F17" s="869"/>
      <c r="G17" s="140"/>
      <c r="H17" s="141"/>
      <c r="I17" s="238">
        <f t="shared" si="0"/>
        <v>0</v>
      </c>
      <c r="J17" s="140"/>
      <c r="K17" s="240">
        <f t="shared" si="1"/>
        <v>0</v>
      </c>
      <c r="L17" s="140"/>
      <c r="M17" s="242">
        <f t="shared" si="2"/>
        <v>0</v>
      </c>
      <c r="N17" s="141"/>
      <c r="O17" s="238">
        <f t="shared" si="3"/>
        <v>0</v>
      </c>
      <c r="P17" s="393"/>
      <c r="Q17" s="394">
        <f t="shared" si="4"/>
        <v>0</v>
      </c>
      <c r="R17" s="397"/>
      <c r="S17" s="461">
        <f t="shared" si="5"/>
        <v>0</v>
      </c>
      <c r="T17" s="108">
        <f t="shared" si="6"/>
        <v>0</v>
      </c>
      <c r="U17" s="106">
        <f t="shared" si="7"/>
        <v>0</v>
      </c>
      <c r="V17" s="107">
        <f t="shared" si="8"/>
        <v>0</v>
      </c>
      <c r="X17" s="97" t="s">
        <v>642</v>
      </c>
      <c r="Y17" s="228"/>
      <c r="Z17" s="228" t="s">
        <v>702</v>
      </c>
      <c r="AA17" s="97"/>
      <c r="AB17" s="105" t="s">
        <v>685</v>
      </c>
      <c r="AC17" s="407">
        <v>1.5</v>
      </c>
      <c r="AD17" s="124">
        <v>165</v>
      </c>
      <c r="AE17" s="123">
        <f t="shared" si="9"/>
        <v>247.5</v>
      </c>
      <c r="AF17" s="123"/>
      <c r="AG17" s="125"/>
      <c r="AH17" s="126"/>
      <c r="AI17" s="121"/>
      <c r="AJ17" s="122"/>
      <c r="AK17" s="122"/>
      <c r="AL17" s="122"/>
      <c r="AM17" s="124"/>
      <c r="AN17" s="125"/>
      <c r="AO17" s="126"/>
      <c r="AP17" s="126"/>
      <c r="AQ17" s="94"/>
      <c r="AR17" s="94"/>
      <c r="AS17" s="94"/>
      <c r="AT17" s="94"/>
      <c r="AU17" s="94"/>
      <c r="AV17" s="94"/>
      <c r="AW17" s="94"/>
      <c r="AX17" s="94"/>
      <c r="AY17" s="124"/>
      <c r="AZ17" s="126"/>
      <c r="BA17" s="126"/>
    </row>
    <row r="18" spans="1:53" ht="15" customHeight="1" x14ac:dyDescent="0.75">
      <c r="A18" s="390"/>
      <c r="B18" s="489"/>
      <c r="C18" s="495" t="s">
        <v>691</v>
      </c>
      <c r="D18" s="498"/>
      <c r="E18" s="497" t="s">
        <v>886</v>
      </c>
      <c r="F18" s="492">
        <v>1</v>
      </c>
      <c r="G18" s="393"/>
      <c r="H18" s="394"/>
      <c r="I18" s="395">
        <f t="shared" si="0"/>
        <v>0</v>
      </c>
      <c r="J18" s="393"/>
      <c r="K18" s="461">
        <f t="shared" si="1"/>
        <v>0</v>
      </c>
      <c r="L18" s="129"/>
      <c r="M18" s="144">
        <f t="shared" si="2"/>
        <v>0</v>
      </c>
      <c r="N18" s="144"/>
      <c r="O18" s="145">
        <f t="shared" si="3"/>
        <v>0</v>
      </c>
      <c r="P18" s="393"/>
      <c r="Q18" s="394">
        <f t="shared" si="4"/>
        <v>0</v>
      </c>
      <c r="R18" s="394"/>
      <c r="S18" s="461">
        <f t="shared" si="5"/>
        <v>0</v>
      </c>
      <c r="T18" s="129">
        <f t="shared" si="6"/>
        <v>0</v>
      </c>
      <c r="U18" s="144">
        <f t="shared" si="7"/>
        <v>0</v>
      </c>
      <c r="V18" s="145">
        <f t="shared" si="8"/>
        <v>0</v>
      </c>
      <c r="X18" s="97"/>
      <c r="Y18" s="396"/>
      <c r="Z18" s="396"/>
      <c r="AA18" s="97"/>
      <c r="AB18" s="98"/>
      <c r="AC18" s="97"/>
      <c r="AD18" s="120"/>
      <c r="AE18" s="123"/>
      <c r="AF18" s="123"/>
      <c r="AG18" s="125"/>
      <c r="AH18" s="122"/>
      <c r="AI18" s="124"/>
      <c r="AJ18" s="125"/>
      <c r="AK18" s="126"/>
      <c r="AL18" s="126"/>
      <c r="AM18" s="120"/>
      <c r="AN18" s="123"/>
      <c r="AO18" s="122"/>
      <c r="AP18" s="122"/>
      <c r="AQ18" s="94"/>
      <c r="AR18" s="94"/>
      <c r="AS18" s="94"/>
      <c r="AT18" s="94"/>
      <c r="AU18" s="94"/>
      <c r="AV18" s="94"/>
      <c r="AW18" s="94"/>
      <c r="AX18" s="94"/>
      <c r="AY18" s="124"/>
      <c r="AZ18" s="126"/>
      <c r="BA18" s="126"/>
    </row>
    <row r="19" spans="1:53" ht="15" customHeight="1" x14ac:dyDescent="0.75">
      <c r="A19" s="390"/>
      <c r="B19" s="489"/>
      <c r="C19" s="495" t="s">
        <v>693</v>
      </c>
      <c r="D19" s="498"/>
      <c r="E19" s="497" t="s">
        <v>886</v>
      </c>
      <c r="F19" s="492">
        <v>1</v>
      </c>
      <c r="G19" s="399"/>
      <c r="H19" s="400"/>
      <c r="I19" s="401">
        <f t="shared" si="0"/>
        <v>0</v>
      </c>
      <c r="J19" s="399"/>
      <c r="K19" s="261">
        <f t="shared" si="1"/>
        <v>0</v>
      </c>
      <c r="L19" s="393"/>
      <c r="M19" s="394">
        <f t="shared" si="2"/>
        <v>0</v>
      </c>
      <c r="N19" s="394"/>
      <c r="O19" s="395">
        <f t="shared" si="3"/>
        <v>0</v>
      </c>
      <c r="P19" s="129"/>
      <c r="Q19" s="144">
        <f t="shared" si="4"/>
        <v>0</v>
      </c>
      <c r="R19" s="144"/>
      <c r="S19" s="261">
        <f t="shared" si="5"/>
        <v>0</v>
      </c>
      <c r="T19" s="129">
        <f t="shared" si="6"/>
        <v>0</v>
      </c>
      <c r="U19" s="144">
        <f t="shared" si="7"/>
        <v>0</v>
      </c>
      <c r="V19" s="145">
        <f t="shared" si="8"/>
        <v>0</v>
      </c>
      <c r="X19" s="117" t="s">
        <v>158</v>
      </c>
      <c r="Y19" s="118"/>
      <c r="Z19" s="118" t="s">
        <v>704</v>
      </c>
      <c r="AA19" s="97"/>
      <c r="AB19" s="98"/>
      <c r="AC19" s="103"/>
      <c r="AD19" s="103"/>
      <c r="AE19" s="103"/>
      <c r="AF19" s="123"/>
      <c r="AG19" s="125"/>
      <c r="AH19" s="126"/>
      <c r="AI19" s="121"/>
      <c r="AJ19" s="122"/>
      <c r="AK19" s="122"/>
      <c r="AL19" s="122"/>
      <c r="AM19" s="124"/>
      <c r="AN19" s="125"/>
      <c r="AO19" s="126"/>
      <c r="AP19" s="126"/>
      <c r="AQ19" s="94"/>
      <c r="AR19" s="94"/>
      <c r="AS19" s="94"/>
      <c r="AT19" s="94"/>
      <c r="AU19" s="94"/>
      <c r="AV19" s="94"/>
      <c r="AW19" s="94"/>
      <c r="AX19" s="94"/>
      <c r="AY19" s="124"/>
      <c r="AZ19" s="126"/>
      <c r="BA19" s="126"/>
    </row>
    <row r="20" spans="1:53" ht="15" customHeight="1" x14ac:dyDescent="0.75">
      <c r="A20" s="390"/>
      <c r="B20" s="489"/>
      <c r="C20" s="495" t="s">
        <v>695</v>
      </c>
      <c r="D20" s="498"/>
      <c r="E20" s="497" t="s">
        <v>886</v>
      </c>
      <c r="F20" s="492">
        <v>1</v>
      </c>
      <c r="G20" s="140"/>
      <c r="H20" s="141"/>
      <c r="I20" s="238">
        <f t="shared" si="0"/>
        <v>0</v>
      </c>
      <c r="J20" s="140"/>
      <c r="K20" s="240">
        <f t="shared" si="1"/>
        <v>0</v>
      </c>
      <c r="L20" s="140"/>
      <c r="M20" s="242">
        <f t="shared" si="2"/>
        <v>0</v>
      </c>
      <c r="N20" s="141"/>
      <c r="O20" s="238">
        <f t="shared" si="3"/>
        <v>0</v>
      </c>
      <c r="P20" s="393"/>
      <c r="Q20" s="394">
        <f t="shared" si="4"/>
        <v>0</v>
      </c>
      <c r="R20" s="397"/>
      <c r="S20" s="461">
        <f t="shared" si="5"/>
        <v>0</v>
      </c>
      <c r="T20" s="108">
        <f t="shared" si="6"/>
        <v>0</v>
      </c>
      <c r="U20" s="106">
        <f t="shared" si="7"/>
        <v>0</v>
      </c>
      <c r="V20" s="107">
        <f t="shared" si="8"/>
        <v>0</v>
      </c>
      <c r="X20" s="97" t="s">
        <v>161</v>
      </c>
      <c r="Y20" s="415"/>
      <c r="Z20" s="415" t="s">
        <v>706</v>
      </c>
      <c r="AA20" s="97"/>
      <c r="AB20" s="105" t="s">
        <v>685</v>
      </c>
      <c r="AC20" s="407">
        <v>0.5</v>
      </c>
      <c r="AD20" s="124">
        <v>205</v>
      </c>
      <c r="AE20" s="123">
        <f t="shared" ref="AE20:AE76" si="10">AD20*AC20</f>
        <v>102.5</v>
      </c>
      <c r="AF20" s="123"/>
      <c r="AG20" s="125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  <c r="AU20" s="124"/>
      <c r="AV20" s="124"/>
      <c r="AW20" s="124"/>
      <c r="AX20" s="124"/>
      <c r="AY20" s="124"/>
      <c r="AZ20" s="124"/>
      <c r="BA20" s="124"/>
    </row>
    <row r="21" spans="1:53" ht="15" customHeight="1" x14ac:dyDescent="0.75">
      <c r="A21" s="390"/>
      <c r="B21" s="499"/>
      <c r="C21" s="870" t="s">
        <v>697</v>
      </c>
      <c r="D21" s="871"/>
      <c r="E21" s="866" t="s">
        <v>886</v>
      </c>
      <c r="F21" s="868">
        <v>1</v>
      </c>
      <c r="G21" s="140"/>
      <c r="H21" s="141"/>
      <c r="I21" s="238">
        <f t="shared" si="0"/>
        <v>0</v>
      </c>
      <c r="J21" s="140"/>
      <c r="K21" s="240">
        <f t="shared" si="1"/>
        <v>0</v>
      </c>
      <c r="L21" s="140"/>
      <c r="M21" s="242">
        <f t="shared" si="2"/>
        <v>0</v>
      </c>
      <c r="N21" s="141"/>
      <c r="O21" s="238">
        <f t="shared" si="3"/>
        <v>0</v>
      </c>
      <c r="P21" s="393"/>
      <c r="Q21" s="394">
        <f t="shared" si="4"/>
        <v>0</v>
      </c>
      <c r="R21" s="397"/>
      <c r="S21" s="461">
        <f t="shared" si="5"/>
        <v>0</v>
      </c>
      <c r="T21" s="108">
        <f t="shared" si="6"/>
        <v>0</v>
      </c>
      <c r="U21" s="106">
        <f t="shared" si="7"/>
        <v>0</v>
      </c>
      <c r="V21" s="107">
        <f t="shared" si="8"/>
        <v>0</v>
      </c>
      <c r="X21" s="97" t="s">
        <v>196</v>
      </c>
      <c r="Y21" s="228"/>
      <c r="Z21" s="412" t="s">
        <v>708</v>
      </c>
      <c r="AA21" s="97"/>
      <c r="AB21" s="105" t="s">
        <v>685</v>
      </c>
      <c r="AC21" s="407">
        <v>1.5</v>
      </c>
      <c r="AD21" s="124">
        <v>205</v>
      </c>
      <c r="AE21" s="123">
        <f t="shared" si="10"/>
        <v>307.5</v>
      </c>
      <c r="AF21" s="123"/>
      <c r="AG21" s="125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  <c r="AV21" s="124"/>
      <c r="AW21" s="124"/>
      <c r="AX21" s="124"/>
      <c r="AY21" s="124"/>
      <c r="AZ21" s="124"/>
      <c r="BA21" s="124"/>
    </row>
    <row r="22" spans="1:53" ht="15" customHeight="1" x14ac:dyDescent="0.75">
      <c r="A22" s="390"/>
      <c r="B22" s="501"/>
      <c r="C22" s="872"/>
      <c r="D22" s="873"/>
      <c r="E22" s="867"/>
      <c r="F22" s="869"/>
      <c r="G22" s="140"/>
      <c r="H22" s="141"/>
      <c r="I22" s="238">
        <f t="shared" si="0"/>
        <v>0</v>
      </c>
      <c r="J22" s="140"/>
      <c r="K22" s="240">
        <f t="shared" si="1"/>
        <v>0</v>
      </c>
      <c r="L22" s="140"/>
      <c r="M22" s="242">
        <f t="shared" si="2"/>
        <v>0</v>
      </c>
      <c r="N22" s="141"/>
      <c r="O22" s="238">
        <f t="shared" si="3"/>
        <v>0</v>
      </c>
      <c r="P22" s="393"/>
      <c r="Q22" s="394">
        <f t="shared" si="4"/>
        <v>0</v>
      </c>
      <c r="R22" s="397"/>
      <c r="S22" s="461">
        <f t="shared" si="5"/>
        <v>0</v>
      </c>
      <c r="T22" s="108">
        <f t="shared" si="6"/>
        <v>0</v>
      </c>
      <c r="U22" s="106">
        <f t="shared" si="7"/>
        <v>0</v>
      </c>
      <c r="V22" s="107">
        <f t="shared" si="8"/>
        <v>0</v>
      </c>
      <c r="X22" s="97" t="s">
        <v>211</v>
      </c>
      <c r="Y22" s="228"/>
      <c r="Z22" s="228" t="s">
        <v>710</v>
      </c>
      <c r="AA22" s="97"/>
      <c r="AB22" s="105" t="s">
        <v>643</v>
      </c>
      <c r="AC22" s="407">
        <v>20</v>
      </c>
      <c r="AD22" s="124">
        <v>51.25</v>
      </c>
      <c r="AE22" s="123">
        <f t="shared" si="10"/>
        <v>1025</v>
      </c>
      <c r="AF22" s="123"/>
      <c r="AG22" s="125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4"/>
      <c r="AU22" s="124"/>
      <c r="AV22" s="124"/>
      <c r="AW22" s="124"/>
      <c r="AX22" s="124"/>
      <c r="AY22" s="124"/>
      <c r="AZ22" s="124"/>
      <c r="BA22" s="124"/>
    </row>
    <row r="23" spans="1:53" ht="15" customHeight="1" x14ac:dyDescent="0.75">
      <c r="A23" s="390"/>
      <c r="B23" s="489"/>
      <c r="C23" s="495" t="s">
        <v>887</v>
      </c>
      <c r="D23" s="505"/>
      <c r="E23" s="500" t="s">
        <v>886</v>
      </c>
      <c r="F23" s="492">
        <v>1</v>
      </c>
      <c r="G23" s="140"/>
      <c r="H23" s="141"/>
      <c r="I23" s="238">
        <f t="shared" si="0"/>
        <v>0</v>
      </c>
      <c r="J23" s="140"/>
      <c r="K23" s="240">
        <f t="shared" si="1"/>
        <v>0</v>
      </c>
      <c r="L23" s="140"/>
      <c r="M23" s="242">
        <f t="shared" si="2"/>
        <v>0</v>
      </c>
      <c r="N23" s="141"/>
      <c r="O23" s="238">
        <f t="shared" si="3"/>
        <v>0</v>
      </c>
      <c r="P23" s="393"/>
      <c r="Q23" s="394">
        <f t="shared" si="4"/>
        <v>0</v>
      </c>
      <c r="R23" s="397"/>
      <c r="S23" s="461">
        <f t="shared" si="5"/>
        <v>0</v>
      </c>
      <c r="T23" s="108">
        <f t="shared" si="6"/>
        <v>0</v>
      </c>
      <c r="U23" s="106">
        <f t="shared" si="7"/>
        <v>0</v>
      </c>
      <c r="V23" s="107">
        <f t="shared" si="8"/>
        <v>0</v>
      </c>
      <c r="X23" s="97" t="s">
        <v>226</v>
      </c>
      <c r="Y23" s="110"/>
      <c r="Z23" s="228" t="s">
        <v>712</v>
      </c>
      <c r="AA23" s="97"/>
      <c r="AB23" s="105" t="s">
        <v>685</v>
      </c>
      <c r="AC23" s="103">
        <v>4</v>
      </c>
      <c r="AD23" s="124">
        <v>205</v>
      </c>
      <c r="AE23" s="123">
        <f t="shared" si="10"/>
        <v>820</v>
      </c>
      <c r="AF23" s="123"/>
      <c r="AG23" s="125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  <c r="AU23" s="124"/>
      <c r="AV23" s="124"/>
      <c r="AW23" s="124"/>
      <c r="AX23" s="124"/>
      <c r="AY23" s="124"/>
      <c r="AZ23" s="124"/>
      <c r="BA23" s="124"/>
    </row>
    <row r="24" spans="1:53" ht="15" customHeight="1" x14ac:dyDescent="0.75">
      <c r="A24" s="390"/>
      <c r="B24" s="489"/>
      <c r="C24" s="495" t="s">
        <v>888</v>
      </c>
      <c r="D24" s="496"/>
      <c r="E24" s="502" t="s">
        <v>886</v>
      </c>
      <c r="F24" s="492">
        <v>1</v>
      </c>
      <c r="G24" s="140"/>
      <c r="H24" s="141"/>
      <c r="I24" s="238">
        <f t="shared" si="0"/>
        <v>0</v>
      </c>
      <c r="J24" s="140"/>
      <c r="K24" s="240">
        <f t="shared" si="1"/>
        <v>0</v>
      </c>
      <c r="L24" s="140"/>
      <c r="M24" s="242">
        <f t="shared" si="2"/>
        <v>0</v>
      </c>
      <c r="N24" s="141"/>
      <c r="O24" s="238">
        <f t="shared" si="3"/>
        <v>0</v>
      </c>
      <c r="P24" s="393"/>
      <c r="Q24" s="394">
        <f t="shared" si="4"/>
        <v>0</v>
      </c>
      <c r="R24" s="397"/>
      <c r="S24" s="461">
        <f t="shared" si="5"/>
        <v>0</v>
      </c>
      <c r="T24" s="108">
        <f t="shared" si="6"/>
        <v>0</v>
      </c>
      <c r="U24" s="106">
        <f t="shared" si="7"/>
        <v>0</v>
      </c>
      <c r="V24" s="107">
        <f t="shared" si="8"/>
        <v>0</v>
      </c>
      <c r="X24" s="97" t="s">
        <v>237</v>
      </c>
      <c r="Y24" s="110"/>
      <c r="Z24" s="228" t="s">
        <v>714</v>
      </c>
      <c r="AA24" s="97"/>
      <c r="AB24" s="105" t="s">
        <v>643</v>
      </c>
      <c r="AC24" s="113">
        <v>50</v>
      </c>
      <c r="AD24" s="124">
        <v>32</v>
      </c>
      <c r="AE24" s="123">
        <f t="shared" si="10"/>
        <v>1600</v>
      </c>
      <c r="AF24" s="123"/>
      <c r="AG24" s="125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  <c r="AU24" s="124"/>
      <c r="AV24" s="124"/>
      <c r="AW24" s="124"/>
      <c r="AX24" s="124"/>
      <c r="AY24" s="124"/>
      <c r="AZ24" s="124"/>
      <c r="BA24" s="124"/>
    </row>
    <row r="25" spans="1:53" ht="15" customHeight="1" x14ac:dyDescent="0.75">
      <c r="A25" s="419"/>
      <c r="B25" s="506"/>
      <c r="C25" s="495" t="s">
        <v>889</v>
      </c>
      <c r="D25" s="498"/>
      <c r="E25" s="497" t="s">
        <v>886</v>
      </c>
      <c r="F25" s="492">
        <v>1</v>
      </c>
      <c r="G25" s="140"/>
      <c r="H25" s="141"/>
      <c r="I25" s="238">
        <f t="shared" si="0"/>
        <v>0</v>
      </c>
      <c r="J25" s="140"/>
      <c r="K25" s="240">
        <f t="shared" si="1"/>
        <v>0</v>
      </c>
      <c r="L25" s="140"/>
      <c r="M25" s="242">
        <f t="shared" si="2"/>
        <v>0</v>
      </c>
      <c r="N25" s="141"/>
      <c r="O25" s="238">
        <f t="shared" si="3"/>
        <v>0</v>
      </c>
      <c r="P25" s="393"/>
      <c r="Q25" s="394">
        <f t="shared" si="4"/>
        <v>0</v>
      </c>
      <c r="R25" s="397"/>
      <c r="S25" s="461">
        <f t="shared" si="5"/>
        <v>0</v>
      </c>
      <c r="T25" s="108">
        <f t="shared" si="6"/>
        <v>0</v>
      </c>
      <c r="U25" s="106">
        <f t="shared" si="7"/>
        <v>0</v>
      </c>
      <c r="V25" s="107">
        <f t="shared" si="8"/>
        <v>0</v>
      </c>
      <c r="X25" s="97" t="s">
        <v>248</v>
      </c>
      <c r="Y25" s="110"/>
      <c r="Z25" s="412" t="s">
        <v>716</v>
      </c>
      <c r="AA25" s="97"/>
      <c r="AB25" s="105" t="s">
        <v>643</v>
      </c>
      <c r="AC25" s="407">
        <v>100</v>
      </c>
      <c r="AD25" s="97">
        <v>3.9002999999999997</v>
      </c>
      <c r="AE25" s="123">
        <f t="shared" si="10"/>
        <v>390.03</v>
      </c>
      <c r="AF25" s="123"/>
      <c r="AG25" s="125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</row>
    <row r="26" spans="1:53" ht="15" customHeight="1" x14ac:dyDescent="0.75">
      <c r="A26" s="422"/>
      <c r="B26" s="507"/>
      <c r="C26" s="495" t="s">
        <v>890</v>
      </c>
      <c r="D26" s="505"/>
      <c r="E26" s="500" t="s">
        <v>886</v>
      </c>
      <c r="F26" s="492">
        <v>1</v>
      </c>
      <c r="G26" s="140"/>
      <c r="H26" s="141"/>
      <c r="I26" s="238">
        <f t="shared" si="0"/>
        <v>0</v>
      </c>
      <c r="J26" s="140"/>
      <c r="K26" s="240">
        <f t="shared" si="1"/>
        <v>0</v>
      </c>
      <c r="L26" s="140"/>
      <c r="M26" s="242">
        <f t="shared" si="2"/>
        <v>0</v>
      </c>
      <c r="N26" s="141"/>
      <c r="O26" s="238">
        <f t="shared" si="3"/>
        <v>0</v>
      </c>
      <c r="P26" s="393"/>
      <c r="Q26" s="394">
        <f t="shared" si="4"/>
        <v>0</v>
      </c>
      <c r="R26" s="397"/>
      <c r="S26" s="461">
        <f t="shared" si="5"/>
        <v>0</v>
      </c>
      <c r="T26" s="108">
        <f t="shared" si="6"/>
        <v>0</v>
      </c>
      <c r="U26" s="106">
        <f t="shared" si="7"/>
        <v>0</v>
      </c>
      <c r="V26" s="107">
        <f t="shared" si="8"/>
        <v>0</v>
      </c>
      <c r="X26" s="97" t="s">
        <v>537</v>
      </c>
      <c r="Y26" s="110"/>
      <c r="Z26" s="228" t="s">
        <v>719</v>
      </c>
      <c r="AA26" s="97"/>
      <c r="AB26" s="105" t="s">
        <v>643</v>
      </c>
      <c r="AC26" s="407">
        <v>20</v>
      </c>
      <c r="AD26" s="97">
        <v>3.9002999999999997</v>
      </c>
      <c r="AE26" s="123">
        <f t="shared" si="10"/>
        <v>78.006</v>
      </c>
      <c r="AF26" s="123"/>
      <c r="AG26" s="125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</row>
    <row r="27" spans="1:53" ht="15" customHeight="1" x14ac:dyDescent="0.75">
      <c r="A27" s="390"/>
      <c r="B27" s="499"/>
      <c r="C27" s="508" t="s">
        <v>891</v>
      </c>
      <c r="D27" s="498"/>
      <c r="E27" s="497" t="s">
        <v>886</v>
      </c>
      <c r="F27" s="492">
        <v>1</v>
      </c>
      <c r="G27" s="393"/>
      <c r="H27" s="144"/>
      <c r="I27" s="145">
        <f t="shared" si="0"/>
        <v>0</v>
      </c>
      <c r="J27" s="393"/>
      <c r="K27" s="461">
        <f t="shared" si="1"/>
        <v>0</v>
      </c>
      <c r="L27" s="393"/>
      <c r="M27" s="394">
        <f t="shared" si="2"/>
        <v>0</v>
      </c>
      <c r="N27" s="394"/>
      <c r="O27" s="395">
        <f t="shared" si="3"/>
        <v>0</v>
      </c>
      <c r="P27" s="129"/>
      <c r="Q27" s="144">
        <f t="shared" si="4"/>
        <v>0</v>
      </c>
      <c r="R27" s="144"/>
      <c r="S27" s="261">
        <f t="shared" si="5"/>
        <v>0</v>
      </c>
      <c r="T27" s="129">
        <f t="shared" si="6"/>
        <v>0</v>
      </c>
      <c r="U27" s="144">
        <f t="shared" si="7"/>
        <v>0</v>
      </c>
      <c r="V27" s="145">
        <f t="shared" si="8"/>
        <v>0</v>
      </c>
      <c r="X27" s="110"/>
      <c r="Y27" s="228"/>
      <c r="Z27" s="102"/>
      <c r="AA27" s="97"/>
      <c r="AB27" s="105"/>
      <c r="AC27" s="113"/>
      <c r="AD27" s="120"/>
      <c r="AE27" s="123">
        <f t="shared" si="10"/>
        <v>0</v>
      </c>
      <c r="AF27" s="123"/>
      <c r="AG27" s="125"/>
      <c r="AH27" s="122"/>
      <c r="AI27" s="121"/>
      <c r="AJ27" s="122"/>
      <c r="AK27" s="122"/>
      <c r="AL27" s="122"/>
      <c r="AM27" s="124"/>
      <c r="AN27" s="125"/>
      <c r="AO27" s="126"/>
      <c r="AP27" s="126"/>
      <c r="AQ27" s="94"/>
      <c r="AR27" s="94"/>
      <c r="AS27" s="94"/>
      <c r="AT27" s="94"/>
      <c r="AU27" s="94"/>
      <c r="AV27" s="94"/>
      <c r="AW27" s="94"/>
      <c r="AX27" s="94"/>
      <c r="AY27" s="124"/>
      <c r="AZ27" s="126"/>
      <c r="BA27" s="126"/>
    </row>
    <row r="28" spans="1:53" ht="15" customHeight="1" x14ac:dyDescent="0.75">
      <c r="A28" s="390"/>
      <c r="B28" s="489"/>
      <c r="C28" s="495" t="s">
        <v>892</v>
      </c>
      <c r="D28" s="498"/>
      <c r="E28" s="497" t="s">
        <v>886</v>
      </c>
      <c r="F28" s="492">
        <v>1</v>
      </c>
      <c r="G28" s="393"/>
      <c r="H28" s="144"/>
      <c r="I28" s="145">
        <f t="shared" si="0"/>
        <v>0</v>
      </c>
      <c r="J28" s="393"/>
      <c r="K28" s="461">
        <f t="shared" si="1"/>
        <v>0</v>
      </c>
      <c r="L28" s="393"/>
      <c r="M28" s="394">
        <f t="shared" si="2"/>
        <v>0</v>
      </c>
      <c r="N28" s="394"/>
      <c r="O28" s="395">
        <f t="shared" si="3"/>
        <v>0</v>
      </c>
      <c r="P28" s="129"/>
      <c r="Q28" s="144">
        <f t="shared" si="4"/>
        <v>0</v>
      </c>
      <c r="R28" s="144"/>
      <c r="S28" s="261">
        <f t="shared" si="5"/>
        <v>0</v>
      </c>
      <c r="T28" s="129">
        <f t="shared" si="6"/>
        <v>0</v>
      </c>
      <c r="U28" s="144">
        <f t="shared" si="7"/>
        <v>0</v>
      </c>
      <c r="V28" s="145">
        <f t="shared" si="8"/>
        <v>0</v>
      </c>
      <c r="X28" s="229" t="s">
        <v>279</v>
      </c>
      <c r="Y28" s="94"/>
      <c r="Z28" s="118" t="s">
        <v>725</v>
      </c>
      <c r="AA28" s="97"/>
      <c r="AB28" s="105"/>
      <c r="AC28" s="113"/>
      <c r="AD28" s="120"/>
      <c r="AE28" s="123">
        <f t="shared" si="10"/>
        <v>0</v>
      </c>
      <c r="AF28" s="123"/>
      <c r="AG28" s="125"/>
      <c r="AH28" s="122"/>
      <c r="AI28" s="121"/>
      <c r="AJ28" s="122"/>
      <c r="AK28" s="122"/>
      <c r="AL28" s="122"/>
      <c r="AM28" s="124"/>
      <c r="AN28" s="125"/>
      <c r="AO28" s="126"/>
      <c r="AP28" s="126"/>
      <c r="AQ28" s="94"/>
      <c r="AR28" s="94"/>
      <c r="AS28" s="94"/>
      <c r="AT28" s="94"/>
      <c r="AU28" s="94"/>
      <c r="AV28" s="94"/>
      <c r="AW28" s="94"/>
      <c r="AX28" s="94"/>
      <c r="AY28" s="124"/>
      <c r="AZ28" s="126"/>
      <c r="BA28" s="126"/>
    </row>
    <row r="29" spans="1:53" ht="15" customHeight="1" x14ac:dyDescent="0.75">
      <c r="A29" s="390"/>
      <c r="B29" s="499"/>
      <c r="C29" s="862" t="s">
        <v>1009</v>
      </c>
      <c r="D29" s="863"/>
      <c r="E29" s="866" t="s">
        <v>886</v>
      </c>
      <c r="F29" s="868">
        <v>1</v>
      </c>
      <c r="G29" s="140"/>
      <c r="H29" s="141"/>
      <c r="I29" s="238">
        <f t="shared" si="0"/>
        <v>0</v>
      </c>
      <c r="J29" s="140"/>
      <c r="K29" s="240">
        <f t="shared" si="1"/>
        <v>0</v>
      </c>
      <c r="L29" s="140"/>
      <c r="M29" s="242">
        <f t="shared" si="2"/>
        <v>0</v>
      </c>
      <c r="N29" s="141"/>
      <c r="O29" s="238">
        <f t="shared" si="3"/>
        <v>0</v>
      </c>
      <c r="P29" s="393"/>
      <c r="Q29" s="394">
        <f t="shared" si="4"/>
        <v>0</v>
      </c>
      <c r="R29" s="397"/>
      <c r="S29" s="461">
        <f t="shared" si="5"/>
        <v>0</v>
      </c>
      <c r="T29" s="108">
        <f t="shared" si="6"/>
        <v>0</v>
      </c>
      <c r="U29" s="106">
        <f t="shared" si="7"/>
        <v>0</v>
      </c>
      <c r="V29" s="107">
        <f t="shared" si="8"/>
        <v>0</v>
      </c>
      <c r="X29" s="97" t="s">
        <v>282</v>
      </c>
      <c r="Y29" s="228"/>
      <c r="Z29" s="228" t="s">
        <v>727</v>
      </c>
      <c r="AA29" s="97"/>
      <c r="AB29" s="105" t="s">
        <v>643</v>
      </c>
      <c r="AC29" s="113">
        <v>10</v>
      </c>
      <c r="AD29" s="124">
        <v>20</v>
      </c>
      <c r="AE29" s="123">
        <f t="shared" si="10"/>
        <v>200</v>
      </c>
      <c r="AF29" s="123"/>
      <c r="AG29" s="125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  <c r="AR29" s="124"/>
      <c r="AS29" s="124"/>
      <c r="AT29" s="124"/>
      <c r="AU29" s="124"/>
      <c r="AV29" s="124"/>
      <c r="AW29" s="124"/>
      <c r="AX29" s="124"/>
      <c r="AY29" s="124"/>
      <c r="AZ29" s="124"/>
      <c r="BA29" s="124"/>
    </row>
    <row r="30" spans="1:53" ht="15" customHeight="1" x14ac:dyDescent="0.75">
      <c r="A30" s="419"/>
      <c r="B30" s="509"/>
      <c r="C30" s="864"/>
      <c r="D30" s="865"/>
      <c r="E30" s="867"/>
      <c r="F30" s="869"/>
      <c r="G30" s="140"/>
      <c r="H30" s="141"/>
      <c r="I30" s="238">
        <f t="shared" si="0"/>
        <v>0</v>
      </c>
      <c r="J30" s="140"/>
      <c r="K30" s="240">
        <f t="shared" si="1"/>
        <v>0</v>
      </c>
      <c r="L30" s="140"/>
      <c r="M30" s="242">
        <f t="shared" si="2"/>
        <v>0</v>
      </c>
      <c r="N30" s="141"/>
      <c r="O30" s="238">
        <f t="shared" si="3"/>
        <v>0</v>
      </c>
      <c r="P30" s="393"/>
      <c r="Q30" s="394">
        <f t="shared" si="4"/>
        <v>0</v>
      </c>
      <c r="R30" s="397"/>
      <c r="S30" s="461">
        <f t="shared" si="5"/>
        <v>0</v>
      </c>
      <c r="T30" s="108">
        <f t="shared" si="6"/>
        <v>0</v>
      </c>
      <c r="U30" s="106">
        <f t="shared" si="7"/>
        <v>0</v>
      </c>
      <c r="V30" s="107">
        <f t="shared" si="8"/>
        <v>0</v>
      </c>
      <c r="X30" s="97" t="s">
        <v>287</v>
      </c>
      <c r="Y30" s="228"/>
      <c r="Z30" s="228" t="s">
        <v>730</v>
      </c>
      <c r="AA30" s="97"/>
      <c r="AB30" s="105" t="s">
        <v>729</v>
      </c>
      <c r="AC30" s="423">
        <v>20</v>
      </c>
      <c r="AD30" s="124">
        <v>2</v>
      </c>
      <c r="AE30" s="123">
        <f t="shared" si="10"/>
        <v>40</v>
      </c>
      <c r="AF30" s="123"/>
      <c r="AG30" s="125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4"/>
      <c r="AT30" s="124"/>
      <c r="AU30" s="124"/>
      <c r="AV30" s="124"/>
      <c r="AW30" s="124"/>
      <c r="AX30" s="124"/>
      <c r="AY30" s="124"/>
      <c r="AZ30" s="124"/>
      <c r="BA30" s="124"/>
    </row>
    <row r="31" spans="1:53" ht="15" customHeight="1" x14ac:dyDescent="0.75">
      <c r="A31" s="422"/>
      <c r="B31" s="507"/>
      <c r="C31" s="495" t="s">
        <v>893</v>
      </c>
      <c r="D31" s="498"/>
      <c r="E31" s="502" t="s">
        <v>886</v>
      </c>
      <c r="F31" s="492">
        <v>1</v>
      </c>
      <c r="G31" s="140"/>
      <c r="H31" s="141"/>
      <c r="I31" s="238">
        <f t="shared" si="0"/>
        <v>0</v>
      </c>
      <c r="J31" s="140"/>
      <c r="K31" s="240">
        <f t="shared" si="1"/>
        <v>0</v>
      </c>
      <c r="L31" s="140"/>
      <c r="M31" s="242">
        <f t="shared" si="2"/>
        <v>0</v>
      </c>
      <c r="N31" s="141"/>
      <c r="O31" s="238">
        <f t="shared" si="3"/>
        <v>0</v>
      </c>
      <c r="P31" s="393"/>
      <c r="Q31" s="394">
        <f t="shared" si="4"/>
        <v>0</v>
      </c>
      <c r="R31" s="397"/>
      <c r="S31" s="461">
        <f t="shared" si="5"/>
        <v>0</v>
      </c>
      <c r="T31" s="108">
        <f t="shared" si="6"/>
        <v>0</v>
      </c>
      <c r="U31" s="106">
        <f t="shared" si="7"/>
        <v>0</v>
      </c>
      <c r="V31" s="107">
        <f t="shared" si="8"/>
        <v>0</v>
      </c>
      <c r="X31" s="97" t="s">
        <v>290</v>
      </c>
      <c r="Y31" s="228"/>
      <c r="Z31" s="228" t="s">
        <v>732</v>
      </c>
      <c r="AA31" s="97"/>
      <c r="AB31" s="105" t="s">
        <v>643</v>
      </c>
      <c r="AC31" s="113">
        <v>10</v>
      </c>
      <c r="AD31" s="124">
        <v>21</v>
      </c>
      <c r="AE31" s="123">
        <f t="shared" si="10"/>
        <v>210</v>
      </c>
      <c r="AF31" s="123"/>
      <c r="AG31" s="125"/>
      <c r="AH31" s="124"/>
      <c r="AI31" s="124"/>
      <c r="AJ31" s="124"/>
      <c r="AK31" s="124"/>
      <c r="AL31" s="124"/>
      <c r="AM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</row>
    <row r="32" spans="1:53" ht="15" customHeight="1" x14ac:dyDescent="0.75">
      <c r="A32" s="383"/>
      <c r="B32" s="510"/>
      <c r="C32" s="862" t="s">
        <v>720</v>
      </c>
      <c r="D32" s="863"/>
      <c r="E32" s="866" t="s">
        <v>886</v>
      </c>
      <c r="F32" s="868">
        <v>4</v>
      </c>
      <c r="G32" s="129"/>
      <c r="H32" s="130"/>
      <c r="I32" s="131">
        <f t="shared" si="0"/>
        <v>0</v>
      </c>
      <c r="J32" s="129"/>
      <c r="K32" s="237">
        <f t="shared" si="1"/>
        <v>0</v>
      </c>
      <c r="L32" s="129"/>
      <c r="M32" s="130">
        <f t="shared" si="2"/>
        <v>0</v>
      </c>
      <c r="N32" s="130"/>
      <c r="O32" s="131">
        <f t="shared" si="3"/>
        <v>0</v>
      </c>
      <c r="P32" s="129"/>
      <c r="Q32" s="130">
        <f t="shared" si="4"/>
        <v>0</v>
      </c>
      <c r="R32" s="130"/>
      <c r="S32" s="237">
        <f t="shared" si="5"/>
        <v>0</v>
      </c>
      <c r="T32" s="129">
        <f t="shared" si="6"/>
        <v>0</v>
      </c>
      <c r="U32" s="130">
        <f t="shared" si="7"/>
        <v>0</v>
      </c>
      <c r="V32" s="131">
        <f t="shared" si="8"/>
        <v>0</v>
      </c>
      <c r="X32" s="110"/>
      <c r="Y32" s="228"/>
      <c r="Z32" s="228"/>
      <c r="AA32" s="97"/>
      <c r="AB32" s="105"/>
      <c r="AC32" s="113"/>
      <c r="AD32" s="124"/>
      <c r="AE32" s="123">
        <f t="shared" si="10"/>
        <v>0</v>
      </c>
      <c r="AF32" s="123"/>
      <c r="AG32" s="125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4"/>
      <c r="AY32" s="124"/>
      <c r="AZ32" s="124"/>
      <c r="BA32" s="124"/>
    </row>
    <row r="33" spans="1:59" ht="15" customHeight="1" x14ac:dyDescent="0.75">
      <c r="A33" s="390"/>
      <c r="B33" s="501"/>
      <c r="C33" s="864"/>
      <c r="D33" s="865"/>
      <c r="E33" s="867"/>
      <c r="F33" s="869"/>
      <c r="G33" s="129"/>
      <c r="H33" s="130"/>
      <c r="I33" s="131">
        <f t="shared" si="0"/>
        <v>0</v>
      </c>
      <c r="J33" s="129"/>
      <c r="K33" s="237">
        <f t="shared" si="1"/>
        <v>0</v>
      </c>
      <c r="L33" s="129"/>
      <c r="M33" s="130">
        <f t="shared" si="2"/>
        <v>0</v>
      </c>
      <c r="N33" s="130"/>
      <c r="O33" s="131">
        <f t="shared" si="3"/>
        <v>0</v>
      </c>
      <c r="P33" s="129"/>
      <c r="Q33" s="130">
        <f t="shared" si="4"/>
        <v>0</v>
      </c>
      <c r="R33" s="130"/>
      <c r="S33" s="237">
        <f t="shared" si="5"/>
        <v>0</v>
      </c>
      <c r="T33" s="129">
        <f t="shared" si="6"/>
        <v>0</v>
      </c>
      <c r="U33" s="130">
        <f t="shared" si="7"/>
        <v>0</v>
      </c>
      <c r="V33" s="131">
        <f t="shared" si="8"/>
        <v>0</v>
      </c>
      <c r="X33" s="229" t="s">
        <v>293</v>
      </c>
      <c r="Y33" s="228"/>
      <c r="Z33" s="118" t="s">
        <v>734</v>
      </c>
      <c r="AA33" s="97"/>
      <c r="AB33" s="105"/>
      <c r="AC33" s="113"/>
      <c r="AD33" s="124"/>
      <c r="AE33" s="123">
        <f t="shared" si="10"/>
        <v>0</v>
      </c>
      <c r="AF33" s="123"/>
      <c r="AG33" s="125"/>
      <c r="AH33" s="124"/>
      <c r="AI33" s="124"/>
      <c r="AJ33" s="124"/>
      <c r="AK33" s="124"/>
      <c r="AL33" s="124"/>
      <c r="AM33" s="124"/>
      <c r="AN33" s="124"/>
      <c r="AO33" s="124"/>
      <c r="AP33" s="124"/>
      <c r="AQ33" s="124"/>
      <c r="AR33" s="124"/>
      <c r="AS33" s="124"/>
      <c r="AT33" s="124"/>
      <c r="AU33" s="124"/>
      <c r="AV33" s="124"/>
      <c r="AW33" s="124"/>
      <c r="AX33" s="124"/>
      <c r="AY33" s="124"/>
      <c r="AZ33" s="124"/>
      <c r="BA33" s="124"/>
    </row>
    <row r="34" spans="1:59" ht="15" customHeight="1" x14ac:dyDescent="0.75">
      <c r="A34" s="383"/>
      <c r="B34" s="510"/>
      <c r="C34" s="862" t="s">
        <v>1010</v>
      </c>
      <c r="D34" s="863"/>
      <c r="E34" s="866" t="s">
        <v>886</v>
      </c>
      <c r="F34" s="868">
        <v>1</v>
      </c>
      <c r="G34" s="129"/>
      <c r="H34" s="130"/>
      <c r="I34" s="131">
        <f t="shared" si="0"/>
        <v>0</v>
      </c>
      <c r="J34" s="129"/>
      <c r="K34" s="237">
        <f t="shared" si="1"/>
        <v>0</v>
      </c>
      <c r="L34" s="129"/>
      <c r="M34" s="130">
        <f t="shared" si="2"/>
        <v>0</v>
      </c>
      <c r="N34" s="130"/>
      <c r="O34" s="131">
        <f t="shared" si="3"/>
        <v>0</v>
      </c>
      <c r="P34" s="129"/>
      <c r="Q34" s="130">
        <f t="shared" si="4"/>
        <v>0</v>
      </c>
      <c r="R34" s="130"/>
      <c r="S34" s="237">
        <f t="shared" si="5"/>
        <v>0</v>
      </c>
      <c r="T34" s="129">
        <f t="shared" si="6"/>
        <v>0</v>
      </c>
      <c r="U34" s="130">
        <f t="shared" si="7"/>
        <v>0</v>
      </c>
      <c r="V34" s="131">
        <f t="shared" si="8"/>
        <v>0</v>
      </c>
      <c r="X34" s="117" t="s">
        <v>296</v>
      </c>
      <c r="Y34" s="228"/>
      <c r="Z34" s="118" t="s">
        <v>736</v>
      </c>
      <c r="AA34" s="97"/>
      <c r="AB34" s="105"/>
      <c r="AC34" s="113"/>
      <c r="AD34" s="124"/>
      <c r="AE34" s="123">
        <f t="shared" si="10"/>
        <v>0</v>
      </c>
      <c r="AF34" s="123"/>
      <c r="AG34" s="125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</row>
    <row r="35" spans="1:59" ht="15" customHeight="1" x14ac:dyDescent="0.75">
      <c r="A35" s="390"/>
      <c r="B35" s="501"/>
      <c r="C35" s="864"/>
      <c r="D35" s="865"/>
      <c r="E35" s="867"/>
      <c r="F35" s="869"/>
      <c r="G35" s="140"/>
      <c r="H35" s="141"/>
      <c r="I35" s="238">
        <f t="shared" si="0"/>
        <v>0</v>
      </c>
      <c r="J35" s="140"/>
      <c r="K35" s="240">
        <f t="shared" si="1"/>
        <v>0</v>
      </c>
      <c r="L35" s="140"/>
      <c r="M35" s="242">
        <f t="shared" si="2"/>
        <v>0</v>
      </c>
      <c r="N35" s="141"/>
      <c r="O35" s="238">
        <f t="shared" si="3"/>
        <v>0</v>
      </c>
      <c r="P35" s="393"/>
      <c r="Q35" s="394">
        <f t="shared" si="4"/>
        <v>0</v>
      </c>
      <c r="R35" s="397"/>
      <c r="S35" s="461">
        <f t="shared" si="5"/>
        <v>0</v>
      </c>
      <c r="T35" s="108">
        <f t="shared" si="6"/>
        <v>0</v>
      </c>
      <c r="U35" s="106">
        <f t="shared" si="7"/>
        <v>0</v>
      </c>
      <c r="V35" s="107">
        <f t="shared" si="8"/>
        <v>0</v>
      </c>
      <c r="X35" s="97" t="s">
        <v>737</v>
      </c>
      <c r="Y35" s="228"/>
      <c r="Z35" s="228" t="s">
        <v>739</v>
      </c>
      <c r="AA35" s="97"/>
      <c r="AB35" s="105" t="s">
        <v>164</v>
      </c>
      <c r="AC35" s="113">
        <v>1</v>
      </c>
      <c r="AD35" s="124">
        <v>700</v>
      </c>
      <c r="AE35" s="123">
        <f t="shared" si="10"/>
        <v>700</v>
      </c>
      <c r="AF35" s="123"/>
      <c r="AG35" s="125"/>
      <c r="AH35" s="124"/>
      <c r="AI35" s="124"/>
      <c r="AJ35" s="124"/>
      <c r="AK35" s="124"/>
      <c r="AL35" s="124"/>
      <c r="AM35" s="124"/>
      <c r="AN35" s="124"/>
      <c r="AO35" s="124"/>
      <c r="AP35" s="124"/>
      <c r="AQ35" s="124"/>
      <c r="AR35" s="124"/>
      <c r="AS35" s="124"/>
      <c r="AT35" s="124"/>
      <c r="AU35" s="124"/>
      <c r="AV35" s="124"/>
      <c r="AW35" s="124"/>
      <c r="AX35" s="124"/>
      <c r="AY35" s="124"/>
      <c r="AZ35" s="124"/>
      <c r="BA35" s="124"/>
    </row>
    <row r="36" spans="1:59" ht="15" customHeight="1" x14ac:dyDescent="0.75">
      <c r="A36" s="390"/>
      <c r="B36" s="489"/>
      <c r="C36" s="495"/>
      <c r="D36" s="511"/>
      <c r="E36" s="497"/>
      <c r="F36" s="497"/>
      <c r="G36" s="129"/>
      <c r="H36" s="130"/>
      <c r="I36" s="131">
        <f t="shared" si="0"/>
        <v>0</v>
      </c>
      <c r="J36" s="129"/>
      <c r="K36" s="237">
        <f t="shared" si="1"/>
        <v>0</v>
      </c>
      <c r="L36" s="129"/>
      <c r="M36" s="130">
        <f t="shared" si="2"/>
        <v>0</v>
      </c>
      <c r="N36" s="130"/>
      <c r="O36" s="131">
        <f t="shared" si="3"/>
        <v>0</v>
      </c>
      <c r="P36" s="129"/>
      <c r="Q36" s="130">
        <f t="shared" si="4"/>
        <v>0</v>
      </c>
      <c r="R36" s="130"/>
      <c r="S36" s="237">
        <f t="shared" si="5"/>
        <v>0</v>
      </c>
      <c r="T36" s="129">
        <f t="shared" si="6"/>
        <v>0</v>
      </c>
      <c r="U36" s="130">
        <f t="shared" si="7"/>
        <v>0</v>
      </c>
      <c r="V36" s="131">
        <f t="shared" si="8"/>
        <v>0</v>
      </c>
      <c r="X36" s="117" t="s">
        <v>299</v>
      </c>
      <c r="Y36" s="228"/>
      <c r="Z36" s="118" t="s">
        <v>744</v>
      </c>
      <c r="AA36" s="97"/>
      <c r="AB36" s="105"/>
      <c r="AC36" s="113"/>
      <c r="AD36" s="124"/>
      <c r="AE36" s="123">
        <f t="shared" si="10"/>
        <v>0</v>
      </c>
      <c r="AF36" s="123"/>
      <c r="AG36" s="125"/>
      <c r="AH36" s="124"/>
      <c r="AI36" s="124"/>
      <c r="AJ36" s="124"/>
      <c r="AK36" s="124"/>
      <c r="AL36" s="124"/>
      <c r="AM36" s="124"/>
      <c r="AN36" s="124"/>
      <c r="AO36" s="124"/>
      <c r="AP36" s="124"/>
      <c r="AQ36" s="124"/>
      <c r="AR36" s="124"/>
      <c r="AS36" s="124"/>
      <c r="AT36" s="124"/>
      <c r="AU36" s="124"/>
      <c r="AV36" s="124"/>
      <c r="AW36" s="124"/>
      <c r="AX36" s="124"/>
      <c r="AY36" s="124"/>
      <c r="AZ36" s="124"/>
      <c r="BA36" s="124"/>
    </row>
    <row r="37" spans="1:59" s="119" customFormat="1" ht="30" customHeight="1" x14ac:dyDescent="0.75">
      <c r="A37" s="360"/>
      <c r="B37" s="114" t="s">
        <v>158</v>
      </c>
      <c r="C37" s="361" t="s">
        <v>703</v>
      </c>
      <c r="D37" s="97"/>
      <c r="E37" s="98"/>
      <c r="F37" s="362"/>
      <c r="G37" s="115"/>
      <c r="H37" s="116"/>
      <c r="I37" s="363"/>
      <c r="J37" s="115"/>
      <c r="K37" s="223"/>
      <c r="L37" s="115"/>
      <c r="M37" s="116"/>
      <c r="N37" s="116"/>
      <c r="O37" s="363"/>
      <c r="P37" s="115"/>
      <c r="Q37" s="116"/>
      <c r="R37" s="116"/>
      <c r="S37" s="223"/>
      <c r="T37" s="115"/>
      <c r="U37" s="116"/>
      <c r="V37" s="363"/>
      <c r="W37" s="226"/>
      <c r="X37" s="117" t="s">
        <v>745</v>
      </c>
      <c r="Y37" s="114"/>
      <c r="Z37" s="227" t="s">
        <v>747</v>
      </c>
      <c r="AA37" s="97"/>
      <c r="AB37" s="98" t="s">
        <v>164</v>
      </c>
      <c r="AC37" s="97">
        <v>1</v>
      </c>
      <c r="AD37" s="119">
        <v>405.40540540540542</v>
      </c>
      <c r="AE37" s="117">
        <f t="shared" si="10"/>
        <v>405.40540540540542</v>
      </c>
      <c r="AF37" s="114"/>
      <c r="AG37" s="97"/>
      <c r="AH37" s="98"/>
      <c r="AI37" s="97"/>
      <c r="AJ37" s="120"/>
      <c r="AK37" s="123"/>
      <c r="AL37" s="123"/>
      <c r="AM37" s="121"/>
      <c r="AN37" s="122"/>
      <c r="AO37" s="121"/>
      <c r="AP37" s="122"/>
      <c r="AQ37" s="122"/>
      <c r="AR37" s="122"/>
      <c r="AS37" s="120"/>
      <c r="AT37" s="123"/>
      <c r="AU37" s="122"/>
      <c r="AV37" s="122"/>
      <c r="AW37" s="94"/>
      <c r="AX37" s="94"/>
      <c r="AY37" s="94"/>
      <c r="AZ37" s="94"/>
      <c r="BA37" s="94"/>
      <c r="BB37" s="94"/>
      <c r="BC37" s="94"/>
      <c r="BD37" s="94"/>
      <c r="BE37" s="259"/>
      <c r="BF37" s="226"/>
      <c r="BG37" s="226"/>
    </row>
    <row r="38" spans="1:59" ht="15" customHeight="1" x14ac:dyDescent="0.75">
      <c r="A38" s="422"/>
      <c r="B38" s="507"/>
      <c r="C38" s="495" t="s">
        <v>705</v>
      </c>
      <c r="D38" s="498"/>
      <c r="E38" s="497" t="s">
        <v>886</v>
      </c>
      <c r="F38" s="503">
        <v>1</v>
      </c>
      <c r="G38" s="140"/>
      <c r="H38" s="141"/>
      <c r="I38" s="238">
        <f t="shared" si="0"/>
        <v>0</v>
      </c>
      <c r="J38" s="140"/>
      <c r="K38" s="240">
        <f t="shared" si="1"/>
        <v>0</v>
      </c>
      <c r="L38" s="140"/>
      <c r="M38" s="242">
        <f t="shared" si="2"/>
        <v>0</v>
      </c>
      <c r="N38" s="141"/>
      <c r="O38" s="238">
        <f t="shared" si="3"/>
        <v>0</v>
      </c>
      <c r="P38" s="393"/>
      <c r="Q38" s="394">
        <f t="shared" si="4"/>
        <v>0</v>
      </c>
      <c r="R38" s="397"/>
      <c r="S38" s="461">
        <f t="shared" si="5"/>
        <v>0</v>
      </c>
      <c r="T38" s="108">
        <f t="shared" si="6"/>
        <v>0</v>
      </c>
      <c r="U38" s="106">
        <f t="shared" si="7"/>
        <v>0</v>
      </c>
      <c r="V38" s="107">
        <f t="shared" si="8"/>
        <v>0</v>
      </c>
      <c r="X38" s="97" t="s">
        <v>748</v>
      </c>
      <c r="Y38" s="228"/>
      <c r="Z38" s="228" t="s">
        <v>883</v>
      </c>
      <c r="AA38" s="97"/>
      <c r="AB38" s="105" t="s">
        <v>164</v>
      </c>
      <c r="AC38" s="113">
        <v>3</v>
      </c>
      <c r="AD38" s="124">
        <v>200</v>
      </c>
      <c r="AE38" s="123">
        <f t="shared" si="10"/>
        <v>600</v>
      </c>
      <c r="AF38" s="123"/>
      <c r="AG38" s="125"/>
      <c r="AH38" s="124"/>
      <c r="AI38" s="124"/>
      <c r="AJ38" s="124"/>
      <c r="AK38" s="124"/>
      <c r="AL38" s="124"/>
      <c r="AM38" s="124"/>
      <c r="AN38" s="124"/>
      <c r="AO38" s="124"/>
      <c r="AP38" s="124"/>
      <c r="AQ38" s="124"/>
      <c r="AR38" s="124"/>
      <c r="AS38" s="124"/>
      <c r="AT38" s="124"/>
      <c r="AU38" s="124"/>
      <c r="AV38" s="124"/>
      <c r="AW38" s="124"/>
      <c r="AX38" s="124"/>
      <c r="AY38" s="124"/>
      <c r="AZ38" s="124"/>
      <c r="BA38" s="124"/>
    </row>
    <row r="39" spans="1:59" ht="15" customHeight="1" x14ac:dyDescent="0.75">
      <c r="A39" s="390"/>
      <c r="B39" s="499"/>
      <c r="C39" s="508" t="s">
        <v>894</v>
      </c>
      <c r="D39" s="505"/>
      <c r="E39" s="866" t="s">
        <v>886</v>
      </c>
      <c r="F39" s="868">
        <v>1</v>
      </c>
      <c r="G39" s="140"/>
      <c r="H39" s="141"/>
      <c r="I39" s="238">
        <f t="shared" si="0"/>
        <v>0</v>
      </c>
      <c r="J39" s="140"/>
      <c r="K39" s="240">
        <f t="shared" si="1"/>
        <v>0</v>
      </c>
      <c r="L39" s="140"/>
      <c r="M39" s="242">
        <f t="shared" si="2"/>
        <v>0</v>
      </c>
      <c r="N39" s="141"/>
      <c r="O39" s="238">
        <f t="shared" si="3"/>
        <v>0</v>
      </c>
      <c r="P39" s="393"/>
      <c r="Q39" s="394">
        <f t="shared" si="4"/>
        <v>0</v>
      </c>
      <c r="R39" s="397"/>
      <c r="S39" s="461">
        <f t="shared" si="5"/>
        <v>0</v>
      </c>
      <c r="T39" s="108">
        <f t="shared" si="6"/>
        <v>0</v>
      </c>
      <c r="U39" s="106">
        <f t="shared" si="7"/>
        <v>0</v>
      </c>
      <c r="V39" s="107">
        <f t="shared" si="8"/>
        <v>0</v>
      </c>
      <c r="X39" s="97"/>
      <c r="Y39" s="118"/>
      <c r="Z39" s="228" t="s">
        <v>758</v>
      </c>
      <c r="AA39" s="97"/>
      <c r="AB39" s="105" t="s">
        <v>164</v>
      </c>
      <c r="AC39" s="103">
        <v>1</v>
      </c>
      <c r="AD39" s="125">
        <v>750</v>
      </c>
      <c r="AE39" s="123">
        <f t="shared" si="10"/>
        <v>750</v>
      </c>
      <c r="AF39" s="123"/>
      <c r="AG39" s="125"/>
      <c r="AH39" s="125"/>
      <c r="AI39" s="125"/>
      <c r="AJ39" s="125"/>
      <c r="AK39" s="125"/>
      <c r="AL39" s="125"/>
      <c r="AM39" s="125"/>
      <c r="AN39" s="125"/>
      <c r="AO39" s="125"/>
      <c r="AP39" s="125"/>
      <c r="AQ39" s="125"/>
      <c r="AR39" s="125"/>
      <c r="AS39" s="125"/>
      <c r="AT39" s="125"/>
      <c r="AU39" s="125"/>
      <c r="AV39" s="125"/>
      <c r="AW39" s="125"/>
      <c r="AX39" s="125"/>
      <c r="AY39" s="125"/>
      <c r="AZ39" s="125"/>
      <c r="BA39" s="125"/>
    </row>
    <row r="40" spans="1:59" ht="15" customHeight="1" x14ac:dyDescent="0.75">
      <c r="A40" s="390"/>
      <c r="B40" s="501"/>
      <c r="C40" s="512" t="s">
        <v>895</v>
      </c>
      <c r="D40" s="496"/>
      <c r="E40" s="867"/>
      <c r="F40" s="869"/>
      <c r="G40" s="393"/>
      <c r="H40" s="144"/>
      <c r="I40" s="145">
        <f t="shared" si="0"/>
        <v>0</v>
      </c>
      <c r="J40" s="129"/>
      <c r="K40" s="261">
        <f t="shared" si="1"/>
        <v>0</v>
      </c>
      <c r="L40" s="129"/>
      <c r="M40" s="144">
        <f t="shared" si="2"/>
        <v>0</v>
      </c>
      <c r="N40" s="144"/>
      <c r="O40" s="145">
        <f t="shared" si="3"/>
        <v>0</v>
      </c>
      <c r="P40" s="393"/>
      <c r="Q40" s="394">
        <f t="shared" si="4"/>
        <v>0</v>
      </c>
      <c r="R40" s="394"/>
      <c r="S40" s="461">
        <f t="shared" si="5"/>
        <v>0</v>
      </c>
      <c r="T40" s="129">
        <f t="shared" si="6"/>
        <v>0</v>
      </c>
      <c r="U40" s="144">
        <f t="shared" si="7"/>
        <v>0</v>
      </c>
      <c r="V40" s="145">
        <f t="shared" si="8"/>
        <v>0</v>
      </c>
      <c r="X40" s="229" t="s">
        <v>302</v>
      </c>
      <c r="Y40" s="228"/>
      <c r="Z40" s="118" t="s">
        <v>760</v>
      </c>
      <c r="AA40" s="97"/>
      <c r="AB40" s="105"/>
      <c r="AC40" s="113"/>
      <c r="AD40" s="120"/>
      <c r="AE40" s="123">
        <f t="shared" si="10"/>
        <v>0</v>
      </c>
      <c r="AF40" s="123"/>
      <c r="AG40" s="125"/>
      <c r="AH40" s="125"/>
      <c r="AI40" s="125"/>
      <c r="AJ40" s="125"/>
      <c r="AK40" s="125"/>
      <c r="AL40" s="125"/>
      <c r="AM40" s="120"/>
      <c r="AN40" s="123"/>
      <c r="AO40" s="122"/>
      <c r="AP40" s="122"/>
      <c r="AQ40" s="94"/>
      <c r="AR40" s="94"/>
      <c r="AS40" s="94"/>
      <c r="AT40" s="94"/>
      <c r="AU40" s="94"/>
      <c r="AV40" s="94"/>
      <c r="AW40" s="94"/>
      <c r="AX40" s="94"/>
      <c r="AY40" s="124"/>
      <c r="AZ40" s="126"/>
      <c r="BA40" s="126"/>
    </row>
    <row r="41" spans="1:59" ht="15" customHeight="1" x14ac:dyDescent="0.75">
      <c r="A41" s="419"/>
      <c r="B41" s="506"/>
      <c r="C41" s="495" t="s">
        <v>896</v>
      </c>
      <c r="D41" s="498"/>
      <c r="E41" s="497" t="s">
        <v>886</v>
      </c>
      <c r="F41" s="503">
        <v>1</v>
      </c>
      <c r="G41" s="140"/>
      <c r="H41" s="141"/>
      <c r="I41" s="238">
        <f t="shared" si="0"/>
        <v>0</v>
      </c>
      <c r="J41" s="140"/>
      <c r="K41" s="240">
        <f t="shared" si="1"/>
        <v>0</v>
      </c>
      <c r="L41" s="140"/>
      <c r="M41" s="242">
        <f t="shared" si="2"/>
        <v>0</v>
      </c>
      <c r="N41" s="141"/>
      <c r="O41" s="238">
        <f t="shared" si="3"/>
        <v>0</v>
      </c>
      <c r="P41" s="393"/>
      <c r="Q41" s="394">
        <f t="shared" si="4"/>
        <v>0</v>
      </c>
      <c r="R41" s="397"/>
      <c r="S41" s="461">
        <f t="shared" si="5"/>
        <v>0</v>
      </c>
      <c r="T41" s="108">
        <f t="shared" si="6"/>
        <v>0</v>
      </c>
      <c r="U41" s="106">
        <f t="shared" si="7"/>
        <v>0</v>
      </c>
      <c r="V41" s="107">
        <f t="shared" si="8"/>
        <v>0</v>
      </c>
      <c r="X41" s="97" t="s">
        <v>761</v>
      </c>
      <c r="Y41" s="228"/>
      <c r="Z41" s="228" t="s">
        <v>763</v>
      </c>
      <c r="AA41" s="97"/>
      <c r="AB41" s="105" t="s">
        <v>164</v>
      </c>
      <c r="AC41" s="111">
        <v>1</v>
      </c>
      <c r="AD41" s="124">
        <v>337.83783783783781</v>
      </c>
      <c r="AE41" s="123">
        <f t="shared" si="10"/>
        <v>337.83783783783781</v>
      </c>
      <c r="AF41" s="123"/>
      <c r="AG41" s="125"/>
      <c r="AH41" s="125"/>
      <c r="AI41" s="125"/>
      <c r="AJ41" s="125"/>
      <c r="AK41" s="125"/>
      <c r="AL41" s="125"/>
      <c r="AM41" s="127"/>
      <c r="AN41" s="125"/>
      <c r="AO41" s="126"/>
      <c r="AP41" s="126"/>
      <c r="AQ41" s="94"/>
      <c r="AR41" s="94"/>
      <c r="AS41" s="94"/>
      <c r="AT41" s="94"/>
      <c r="AU41" s="94"/>
      <c r="AV41" s="94"/>
      <c r="AW41" s="94"/>
      <c r="AX41" s="94"/>
      <c r="AY41" s="124"/>
      <c r="AZ41" s="126"/>
      <c r="BA41" s="126"/>
    </row>
    <row r="42" spans="1:59" ht="15" customHeight="1" x14ac:dyDescent="0.75">
      <c r="A42" s="383"/>
      <c r="B42" s="513"/>
      <c r="C42" s="495" t="s">
        <v>711</v>
      </c>
      <c r="D42" s="498"/>
      <c r="E42" s="497" t="s">
        <v>886</v>
      </c>
      <c r="F42" s="503">
        <v>1</v>
      </c>
      <c r="G42" s="140"/>
      <c r="H42" s="141"/>
      <c r="I42" s="238">
        <f t="shared" si="0"/>
        <v>0</v>
      </c>
      <c r="J42" s="140"/>
      <c r="K42" s="240">
        <f t="shared" si="1"/>
        <v>0</v>
      </c>
      <c r="L42" s="140"/>
      <c r="M42" s="242">
        <f t="shared" si="2"/>
        <v>0</v>
      </c>
      <c r="N42" s="141"/>
      <c r="O42" s="238">
        <f t="shared" si="3"/>
        <v>0</v>
      </c>
      <c r="P42" s="393"/>
      <c r="Q42" s="394">
        <f t="shared" si="4"/>
        <v>0</v>
      </c>
      <c r="R42" s="397"/>
      <c r="S42" s="461">
        <f t="shared" si="5"/>
        <v>0</v>
      </c>
      <c r="T42" s="108">
        <f t="shared" si="6"/>
        <v>0</v>
      </c>
      <c r="U42" s="106">
        <f t="shared" si="7"/>
        <v>0</v>
      </c>
      <c r="V42" s="107">
        <f t="shared" si="8"/>
        <v>0</v>
      </c>
      <c r="X42" s="97" t="s">
        <v>764</v>
      </c>
      <c r="Y42" s="228"/>
      <c r="Z42" s="228" t="s">
        <v>766</v>
      </c>
      <c r="AA42" s="97"/>
      <c r="AB42" s="105" t="s">
        <v>164</v>
      </c>
      <c r="AC42" s="113">
        <v>3</v>
      </c>
      <c r="AD42" s="124">
        <v>783.78378378378375</v>
      </c>
      <c r="AE42" s="123">
        <f t="shared" si="10"/>
        <v>2351.3513513513512</v>
      </c>
      <c r="AF42" s="123"/>
      <c r="AG42" s="125"/>
      <c r="AH42" s="125"/>
      <c r="AI42" s="125"/>
      <c r="AJ42" s="125"/>
      <c r="AK42" s="125"/>
      <c r="AL42" s="125"/>
      <c r="AM42" s="127"/>
      <c r="AN42" s="125"/>
      <c r="AO42" s="126"/>
      <c r="AP42" s="126"/>
      <c r="AQ42" s="94"/>
      <c r="AR42" s="94"/>
      <c r="AS42" s="94"/>
      <c r="AT42" s="94"/>
      <c r="AU42" s="94"/>
      <c r="AV42" s="94"/>
      <c r="AW42" s="94"/>
      <c r="AX42" s="94"/>
      <c r="AY42" s="124"/>
      <c r="AZ42" s="126"/>
      <c r="BA42" s="126"/>
    </row>
    <row r="43" spans="1:59" ht="15" customHeight="1" x14ac:dyDescent="0.75">
      <c r="A43" s="390"/>
      <c r="B43" s="489"/>
      <c r="C43" s="495" t="s">
        <v>713</v>
      </c>
      <c r="D43" s="498"/>
      <c r="E43" s="497" t="s">
        <v>886</v>
      </c>
      <c r="F43" s="503">
        <v>1</v>
      </c>
      <c r="G43" s="426"/>
      <c r="H43" s="427"/>
      <c r="I43" s="428">
        <f t="shared" si="0"/>
        <v>0</v>
      </c>
      <c r="J43" s="426"/>
      <c r="K43" s="471">
        <f t="shared" si="1"/>
        <v>0</v>
      </c>
      <c r="L43" s="426"/>
      <c r="M43" s="429">
        <f t="shared" si="2"/>
        <v>0</v>
      </c>
      <c r="N43" s="427"/>
      <c r="O43" s="428">
        <f t="shared" si="3"/>
        <v>0</v>
      </c>
      <c r="P43" s="426"/>
      <c r="Q43" s="429">
        <f t="shared" si="4"/>
        <v>0</v>
      </c>
      <c r="R43" s="427"/>
      <c r="S43" s="471">
        <f t="shared" si="5"/>
        <v>0</v>
      </c>
      <c r="T43" s="430">
        <f t="shared" si="6"/>
        <v>0</v>
      </c>
      <c r="U43" s="429">
        <f t="shared" si="7"/>
        <v>0</v>
      </c>
      <c r="V43" s="428">
        <f t="shared" si="8"/>
        <v>0</v>
      </c>
      <c r="X43" s="110"/>
      <c r="Y43" s="228"/>
      <c r="Z43" s="228"/>
      <c r="AA43" s="97"/>
      <c r="AB43" s="105"/>
      <c r="AC43" s="113"/>
      <c r="AD43" s="105"/>
      <c r="AE43" s="123">
        <f t="shared" si="10"/>
        <v>0</v>
      </c>
      <c r="AF43" s="123"/>
      <c r="AG43" s="12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</row>
    <row r="44" spans="1:59" ht="15" customHeight="1" x14ac:dyDescent="0.75">
      <c r="A44" s="390"/>
      <c r="B44" s="499"/>
      <c r="C44" s="862" t="s">
        <v>1011</v>
      </c>
      <c r="D44" s="863"/>
      <c r="E44" s="866" t="s">
        <v>886</v>
      </c>
      <c r="F44" s="868">
        <v>1</v>
      </c>
      <c r="G44" s="426"/>
      <c r="H44" s="427"/>
      <c r="I44" s="428">
        <f t="shared" si="0"/>
        <v>0</v>
      </c>
      <c r="J44" s="426"/>
      <c r="K44" s="471">
        <f t="shared" si="1"/>
        <v>0</v>
      </c>
      <c r="L44" s="426"/>
      <c r="M44" s="429">
        <f t="shared" si="2"/>
        <v>0</v>
      </c>
      <c r="N44" s="427"/>
      <c r="O44" s="428">
        <f t="shared" si="3"/>
        <v>0</v>
      </c>
      <c r="P44" s="426"/>
      <c r="Q44" s="429">
        <f t="shared" si="4"/>
        <v>0</v>
      </c>
      <c r="R44" s="427"/>
      <c r="S44" s="471">
        <f t="shared" si="5"/>
        <v>0</v>
      </c>
      <c r="T44" s="430">
        <f t="shared" si="6"/>
        <v>0</v>
      </c>
      <c r="U44" s="429">
        <f t="shared" si="7"/>
        <v>0</v>
      </c>
      <c r="V44" s="428">
        <f t="shared" si="8"/>
        <v>0</v>
      </c>
      <c r="W44" s="250"/>
      <c r="X44" s="117" t="s">
        <v>305</v>
      </c>
      <c r="Y44" s="228"/>
      <c r="Z44" s="118" t="s">
        <v>771</v>
      </c>
      <c r="AA44" s="97"/>
      <c r="AB44" s="105"/>
      <c r="AC44" s="113"/>
      <c r="AD44" s="105"/>
      <c r="AE44" s="123">
        <f t="shared" si="10"/>
        <v>0</v>
      </c>
      <c r="AF44" s="123"/>
      <c r="AG44" s="12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250"/>
      <c r="BC44" s="250"/>
      <c r="BD44" s="250"/>
      <c r="BE44" s="250"/>
      <c r="BF44" s="250"/>
    </row>
    <row r="45" spans="1:59" ht="15" customHeight="1" x14ac:dyDescent="0.75">
      <c r="A45" s="390"/>
      <c r="B45" s="501"/>
      <c r="C45" s="864"/>
      <c r="D45" s="865"/>
      <c r="E45" s="867"/>
      <c r="F45" s="869"/>
      <c r="G45" s="140"/>
      <c r="H45" s="141"/>
      <c r="I45" s="238">
        <f t="shared" si="0"/>
        <v>0</v>
      </c>
      <c r="J45" s="140"/>
      <c r="K45" s="240">
        <f t="shared" si="1"/>
        <v>0</v>
      </c>
      <c r="L45" s="140"/>
      <c r="M45" s="242">
        <f t="shared" si="2"/>
        <v>0</v>
      </c>
      <c r="N45" s="141"/>
      <c r="O45" s="238">
        <f t="shared" si="3"/>
        <v>0</v>
      </c>
      <c r="P45" s="393"/>
      <c r="Q45" s="394">
        <f t="shared" si="4"/>
        <v>0</v>
      </c>
      <c r="R45" s="397"/>
      <c r="S45" s="461">
        <f t="shared" si="5"/>
        <v>0</v>
      </c>
      <c r="T45" s="108">
        <f t="shared" si="6"/>
        <v>0</v>
      </c>
      <c r="U45" s="106">
        <f t="shared" si="7"/>
        <v>0</v>
      </c>
      <c r="V45" s="107">
        <f t="shared" si="8"/>
        <v>0</v>
      </c>
      <c r="W45" s="250"/>
      <c r="X45" s="97" t="s">
        <v>308</v>
      </c>
      <c r="Y45" s="97"/>
      <c r="Z45" s="228" t="s">
        <v>773</v>
      </c>
      <c r="AA45" s="97"/>
      <c r="AB45" s="105" t="s">
        <v>164</v>
      </c>
      <c r="AC45" s="113">
        <v>1</v>
      </c>
      <c r="AD45" s="105">
        <v>15</v>
      </c>
      <c r="AE45" s="123">
        <f t="shared" si="10"/>
        <v>15</v>
      </c>
      <c r="AF45" s="123"/>
      <c r="AG45" s="12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250"/>
      <c r="BC45" s="250"/>
      <c r="BD45" s="250"/>
      <c r="BE45" s="250"/>
      <c r="BF45" s="250"/>
    </row>
    <row r="46" spans="1:59" ht="15" customHeight="1" x14ac:dyDescent="0.75">
      <c r="A46" s="390"/>
      <c r="B46" s="489"/>
      <c r="C46" s="495" t="s">
        <v>718</v>
      </c>
      <c r="D46" s="498"/>
      <c r="E46" s="497" t="s">
        <v>886</v>
      </c>
      <c r="F46" s="503">
        <v>1</v>
      </c>
      <c r="G46" s="140"/>
      <c r="H46" s="141"/>
      <c r="I46" s="238">
        <f t="shared" si="0"/>
        <v>0</v>
      </c>
      <c r="J46" s="140"/>
      <c r="K46" s="240">
        <f t="shared" si="1"/>
        <v>0</v>
      </c>
      <c r="L46" s="140"/>
      <c r="M46" s="242">
        <f t="shared" si="2"/>
        <v>0</v>
      </c>
      <c r="N46" s="141"/>
      <c r="O46" s="238">
        <f t="shared" si="3"/>
        <v>0</v>
      </c>
      <c r="P46" s="393"/>
      <c r="Q46" s="394">
        <f t="shared" si="4"/>
        <v>0</v>
      </c>
      <c r="R46" s="397"/>
      <c r="S46" s="461">
        <f t="shared" si="5"/>
        <v>0</v>
      </c>
      <c r="T46" s="108">
        <f t="shared" si="6"/>
        <v>0</v>
      </c>
      <c r="U46" s="106">
        <f t="shared" si="7"/>
        <v>0</v>
      </c>
      <c r="V46" s="107">
        <f t="shared" si="8"/>
        <v>0</v>
      </c>
      <c r="X46" s="97" t="s">
        <v>309</v>
      </c>
      <c r="Y46" s="97"/>
      <c r="Z46" s="228" t="s">
        <v>775</v>
      </c>
      <c r="AA46" s="97"/>
      <c r="AB46" s="105" t="s">
        <v>886</v>
      </c>
      <c r="AC46" s="113">
        <v>1</v>
      </c>
      <c r="AD46" s="105">
        <v>200</v>
      </c>
      <c r="AE46" s="123">
        <f t="shared" si="10"/>
        <v>200</v>
      </c>
      <c r="AF46" s="123"/>
      <c r="AG46" s="12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</row>
    <row r="47" spans="1:59" ht="15" customHeight="1" x14ac:dyDescent="0.75">
      <c r="A47" s="390"/>
      <c r="B47" s="489"/>
      <c r="C47" s="495" t="s">
        <v>897</v>
      </c>
      <c r="D47" s="498"/>
      <c r="E47" s="497" t="s">
        <v>886</v>
      </c>
      <c r="F47" s="503">
        <v>1</v>
      </c>
      <c r="G47" s="140"/>
      <c r="H47" s="141"/>
      <c r="I47" s="238">
        <f t="shared" si="0"/>
        <v>0</v>
      </c>
      <c r="J47" s="140"/>
      <c r="K47" s="240">
        <f t="shared" si="1"/>
        <v>0</v>
      </c>
      <c r="L47" s="140"/>
      <c r="M47" s="242">
        <f t="shared" si="2"/>
        <v>0</v>
      </c>
      <c r="N47" s="141"/>
      <c r="O47" s="238">
        <f t="shared" si="3"/>
        <v>0</v>
      </c>
      <c r="P47" s="393"/>
      <c r="Q47" s="394">
        <f t="shared" si="4"/>
        <v>0</v>
      </c>
      <c r="R47" s="397"/>
      <c r="S47" s="461">
        <f t="shared" si="5"/>
        <v>0</v>
      </c>
      <c r="T47" s="108">
        <f t="shared" si="6"/>
        <v>0</v>
      </c>
      <c r="U47" s="106">
        <f t="shared" si="7"/>
        <v>0</v>
      </c>
      <c r="V47" s="107">
        <f t="shared" si="8"/>
        <v>0</v>
      </c>
      <c r="X47" s="97" t="s">
        <v>310</v>
      </c>
      <c r="Y47" s="97"/>
      <c r="Z47" s="228" t="s">
        <v>777</v>
      </c>
      <c r="AA47" s="97"/>
      <c r="AB47" s="105" t="s">
        <v>886</v>
      </c>
      <c r="AC47" s="113">
        <v>1</v>
      </c>
      <c r="AD47" s="105">
        <v>700</v>
      </c>
      <c r="AE47" s="123">
        <f t="shared" si="10"/>
        <v>700</v>
      </c>
      <c r="AF47" s="123"/>
      <c r="AG47" s="12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</row>
    <row r="48" spans="1:59" ht="15" customHeight="1" x14ac:dyDescent="0.75">
      <c r="A48" s="390"/>
      <c r="B48" s="489"/>
      <c r="C48" s="495" t="s">
        <v>898</v>
      </c>
      <c r="D48" s="498"/>
      <c r="E48" s="497" t="s">
        <v>886</v>
      </c>
      <c r="F48" s="514">
        <v>1</v>
      </c>
      <c r="G48" s="140"/>
      <c r="H48" s="141"/>
      <c r="I48" s="238">
        <f t="shared" si="0"/>
        <v>0</v>
      </c>
      <c r="J48" s="140"/>
      <c r="K48" s="240">
        <f t="shared" si="1"/>
        <v>0</v>
      </c>
      <c r="L48" s="140"/>
      <c r="M48" s="242">
        <f t="shared" si="2"/>
        <v>0</v>
      </c>
      <c r="N48" s="141"/>
      <c r="O48" s="238">
        <f t="shared" si="3"/>
        <v>0</v>
      </c>
      <c r="P48" s="393"/>
      <c r="Q48" s="394">
        <f t="shared" si="4"/>
        <v>0</v>
      </c>
      <c r="R48" s="397"/>
      <c r="S48" s="461">
        <f t="shared" si="5"/>
        <v>0</v>
      </c>
      <c r="T48" s="108">
        <f t="shared" si="6"/>
        <v>0</v>
      </c>
      <c r="U48" s="106">
        <f t="shared" si="7"/>
        <v>0</v>
      </c>
      <c r="V48" s="107">
        <f t="shared" si="8"/>
        <v>0</v>
      </c>
      <c r="X48" s="97" t="s">
        <v>311</v>
      </c>
      <c r="Y48" s="97"/>
      <c r="Z48" s="228" t="s">
        <v>780</v>
      </c>
      <c r="AA48" s="97"/>
      <c r="AB48" s="105" t="s">
        <v>164</v>
      </c>
      <c r="AC48" s="113">
        <v>1</v>
      </c>
      <c r="AD48" s="105">
        <v>15</v>
      </c>
      <c r="AE48" s="123">
        <f t="shared" si="10"/>
        <v>15</v>
      </c>
      <c r="AF48" s="123"/>
      <c r="AG48" s="12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</row>
    <row r="49" spans="1:59" ht="15" customHeight="1" x14ac:dyDescent="0.75">
      <c r="A49" s="390"/>
      <c r="B49" s="489"/>
      <c r="C49" s="495"/>
      <c r="D49" s="511"/>
      <c r="E49" s="497"/>
      <c r="F49" s="515"/>
      <c r="G49" s="140"/>
      <c r="H49" s="141"/>
      <c r="I49" s="238">
        <f t="shared" si="0"/>
        <v>0</v>
      </c>
      <c r="J49" s="140"/>
      <c r="K49" s="240">
        <f t="shared" si="1"/>
        <v>0</v>
      </c>
      <c r="L49" s="140"/>
      <c r="M49" s="242">
        <f t="shared" si="2"/>
        <v>0</v>
      </c>
      <c r="N49" s="141"/>
      <c r="O49" s="238">
        <f t="shared" si="3"/>
        <v>0</v>
      </c>
      <c r="P49" s="393"/>
      <c r="Q49" s="394">
        <f t="shared" si="4"/>
        <v>0</v>
      </c>
      <c r="R49" s="397"/>
      <c r="S49" s="461">
        <f t="shared" si="5"/>
        <v>0</v>
      </c>
      <c r="T49" s="108">
        <f t="shared" si="6"/>
        <v>0</v>
      </c>
      <c r="U49" s="106">
        <f t="shared" si="7"/>
        <v>0</v>
      </c>
      <c r="V49" s="107">
        <f t="shared" si="8"/>
        <v>0</v>
      </c>
      <c r="X49" s="97" t="s">
        <v>312</v>
      </c>
      <c r="Y49" s="97"/>
      <c r="Z49" s="228" t="s">
        <v>784</v>
      </c>
      <c r="AA49" s="97"/>
      <c r="AB49" s="105" t="s">
        <v>164</v>
      </c>
      <c r="AC49" s="113">
        <v>1</v>
      </c>
      <c r="AD49" s="105">
        <v>15</v>
      </c>
      <c r="AE49" s="123">
        <f t="shared" si="10"/>
        <v>15</v>
      </c>
      <c r="AF49" s="123"/>
      <c r="AG49" s="12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</row>
    <row r="50" spans="1:59" s="119" customFormat="1" ht="30" customHeight="1" x14ac:dyDescent="0.75">
      <c r="A50" s="360"/>
      <c r="B50" s="114" t="s">
        <v>279</v>
      </c>
      <c r="C50" s="361" t="s">
        <v>724</v>
      </c>
      <c r="D50" s="97"/>
      <c r="E50" s="98"/>
      <c r="F50" s="362"/>
      <c r="G50" s="115"/>
      <c r="H50" s="116"/>
      <c r="I50" s="363"/>
      <c r="J50" s="115"/>
      <c r="K50" s="223"/>
      <c r="L50" s="115"/>
      <c r="M50" s="116"/>
      <c r="N50" s="116"/>
      <c r="O50" s="363"/>
      <c r="P50" s="115"/>
      <c r="Q50" s="116"/>
      <c r="R50" s="116"/>
      <c r="S50" s="223"/>
      <c r="T50" s="115"/>
      <c r="U50" s="116"/>
      <c r="V50" s="363"/>
      <c r="W50" s="226"/>
      <c r="X50" s="117" t="s">
        <v>313</v>
      </c>
      <c r="Y50" s="114"/>
      <c r="Z50" s="227" t="s">
        <v>788</v>
      </c>
      <c r="AA50" s="97"/>
      <c r="AB50" s="98" t="s">
        <v>164</v>
      </c>
      <c r="AC50" s="97">
        <v>1</v>
      </c>
      <c r="AD50" s="119">
        <v>20</v>
      </c>
      <c r="AE50" s="117">
        <f t="shared" si="10"/>
        <v>20</v>
      </c>
      <c r="AF50" s="114"/>
      <c r="AG50" s="97"/>
      <c r="AH50" s="98"/>
      <c r="AI50" s="97"/>
      <c r="AJ50" s="120"/>
      <c r="AK50" s="123"/>
      <c r="AL50" s="123"/>
      <c r="AM50" s="121"/>
      <c r="AN50" s="122"/>
      <c r="AO50" s="121"/>
      <c r="AP50" s="122"/>
      <c r="AQ50" s="122"/>
      <c r="AR50" s="122"/>
      <c r="AS50" s="120"/>
      <c r="AT50" s="123"/>
      <c r="AU50" s="122"/>
      <c r="AV50" s="122"/>
      <c r="AW50" s="94"/>
      <c r="AX50" s="94"/>
      <c r="AY50" s="94"/>
      <c r="AZ50" s="94"/>
      <c r="BA50" s="94"/>
      <c r="BB50" s="94"/>
      <c r="BC50" s="94"/>
      <c r="BD50" s="94"/>
      <c r="BE50" s="259"/>
      <c r="BF50" s="226"/>
      <c r="BG50" s="226"/>
    </row>
    <row r="51" spans="1:59" ht="15" customHeight="1" x14ac:dyDescent="0.75">
      <c r="A51" s="383"/>
      <c r="B51" s="513"/>
      <c r="C51" s="495" t="s">
        <v>726</v>
      </c>
      <c r="D51" s="498"/>
      <c r="E51" s="497" t="s">
        <v>886</v>
      </c>
      <c r="F51" s="503">
        <v>1</v>
      </c>
      <c r="G51" s="140"/>
      <c r="H51" s="141"/>
      <c r="I51" s="238">
        <f t="shared" si="0"/>
        <v>0</v>
      </c>
      <c r="J51" s="140"/>
      <c r="K51" s="240">
        <f t="shared" si="1"/>
        <v>0</v>
      </c>
      <c r="L51" s="140"/>
      <c r="M51" s="242">
        <f t="shared" si="2"/>
        <v>0</v>
      </c>
      <c r="N51" s="141"/>
      <c r="O51" s="238">
        <f t="shared" si="3"/>
        <v>0</v>
      </c>
      <c r="P51" s="393"/>
      <c r="Q51" s="394">
        <f t="shared" si="4"/>
        <v>0</v>
      </c>
      <c r="R51" s="397"/>
      <c r="S51" s="461">
        <f t="shared" si="5"/>
        <v>0</v>
      </c>
      <c r="T51" s="108">
        <f t="shared" si="6"/>
        <v>0</v>
      </c>
      <c r="U51" s="106">
        <f t="shared" si="7"/>
        <v>0</v>
      </c>
      <c r="V51" s="107">
        <f t="shared" si="8"/>
        <v>0</v>
      </c>
      <c r="X51" s="97" t="s">
        <v>314</v>
      </c>
      <c r="Y51" s="97"/>
      <c r="Z51" s="228" t="s">
        <v>791</v>
      </c>
      <c r="AA51" s="97"/>
      <c r="AB51" s="105" t="s">
        <v>164</v>
      </c>
      <c r="AC51" s="113">
        <v>2</v>
      </c>
      <c r="AD51" s="105">
        <v>12</v>
      </c>
      <c r="AE51" s="123">
        <f t="shared" si="10"/>
        <v>24</v>
      </c>
      <c r="AF51" s="123"/>
      <c r="AG51" s="12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</row>
    <row r="52" spans="1:59" ht="15" customHeight="1" x14ac:dyDescent="0.75">
      <c r="A52" s="390"/>
      <c r="B52" s="489"/>
      <c r="C52" s="495" t="s">
        <v>899</v>
      </c>
      <c r="D52" s="498"/>
      <c r="E52" s="497" t="s">
        <v>886</v>
      </c>
      <c r="F52" s="503">
        <v>1</v>
      </c>
      <c r="G52" s="426"/>
      <c r="H52" s="427"/>
      <c r="I52" s="428">
        <f t="shared" si="0"/>
        <v>0</v>
      </c>
      <c r="J52" s="426"/>
      <c r="K52" s="471">
        <f t="shared" si="1"/>
        <v>0</v>
      </c>
      <c r="L52" s="426"/>
      <c r="M52" s="429">
        <f t="shared" si="2"/>
        <v>0</v>
      </c>
      <c r="N52" s="427"/>
      <c r="O52" s="428">
        <f t="shared" si="3"/>
        <v>0</v>
      </c>
      <c r="P52" s="426"/>
      <c r="Q52" s="429">
        <f t="shared" si="4"/>
        <v>0</v>
      </c>
      <c r="R52" s="427"/>
      <c r="S52" s="471">
        <f t="shared" si="5"/>
        <v>0</v>
      </c>
      <c r="T52" s="430">
        <f t="shared" si="6"/>
        <v>0</v>
      </c>
      <c r="U52" s="429">
        <f t="shared" si="7"/>
        <v>0</v>
      </c>
      <c r="V52" s="428">
        <f t="shared" si="8"/>
        <v>0</v>
      </c>
      <c r="X52" s="110"/>
      <c r="Y52" s="228"/>
      <c r="Z52" s="102"/>
      <c r="AA52" s="97"/>
      <c r="AB52" s="105"/>
      <c r="AC52" s="113"/>
      <c r="AD52" s="105"/>
      <c r="AE52" s="123">
        <f t="shared" si="10"/>
        <v>0</v>
      </c>
      <c r="AF52" s="123"/>
      <c r="AG52" s="125"/>
      <c r="AH52" s="105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</row>
    <row r="53" spans="1:59" ht="15" customHeight="1" x14ac:dyDescent="0.75">
      <c r="A53" s="390"/>
      <c r="B53" s="489"/>
      <c r="C53" s="495" t="s">
        <v>731</v>
      </c>
      <c r="D53" s="498"/>
      <c r="E53" s="497" t="s">
        <v>886</v>
      </c>
      <c r="F53" s="503">
        <v>1</v>
      </c>
      <c r="G53" s="129"/>
      <c r="H53" s="130"/>
      <c r="I53" s="131">
        <f t="shared" si="0"/>
        <v>0</v>
      </c>
      <c r="J53" s="129"/>
      <c r="K53" s="237">
        <f t="shared" si="1"/>
        <v>0</v>
      </c>
      <c r="L53" s="129"/>
      <c r="M53" s="130">
        <f t="shared" si="2"/>
        <v>0</v>
      </c>
      <c r="N53" s="130"/>
      <c r="O53" s="131">
        <f t="shared" si="3"/>
        <v>0</v>
      </c>
      <c r="P53" s="129"/>
      <c r="Q53" s="130">
        <f t="shared" si="4"/>
        <v>0</v>
      </c>
      <c r="R53" s="130"/>
      <c r="S53" s="237">
        <f t="shared" si="5"/>
        <v>0</v>
      </c>
      <c r="T53" s="129">
        <f t="shared" si="6"/>
        <v>0</v>
      </c>
      <c r="U53" s="130">
        <f t="shared" si="7"/>
        <v>0</v>
      </c>
      <c r="V53" s="131">
        <f t="shared" si="8"/>
        <v>0</v>
      </c>
      <c r="X53" s="117" t="s">
        <v>319</v>
      </c>
      <c r="Y53" s="110"/>
      <c r="Z53" s="118" t="s">
        <v>800</v>
      </c>
      <c r="AA53" s="97"/>
      <c r="AB53" s="105"/>
      <c r="AC53" s="113"/>
      <c r="AD53" s="124"/>
      <c r="AE53" s="123">
        <f t="shared" si="10"/>
        <v>0</v>
      </c>
      <c r="AF53" s="123"/>
      <c r="AG53" s="125"/>
      <c r="AH53" s="124"/>
      <c r="AI53" s="124"/>
      <c r="AJ53" s="124"/>
      <c r="AK53" s="124"/>
      <c r="AL53" s="124"/>
      <c r="AM53" s="124"/>
      <c r="AN53" s="124"/>
      <c r="AO53" s="124"/>
      <c r="AP53" s="124"/>
      <c r="AQ53" s="124"/>
      <c r="AR53" s="124"/>
      <c r="AS53" s="124"/>
      <c r="AT53" s="124"/>
      <c r="AU53" s="124"/>
      <c r="AV53" s="124"/>
      <c r="AW53" s="124"/>
      <c r="AX53" s="124"/>
      <c r="AY53" s="124"/>
      <c r="AZ53" s="124"/>
      <c r="BA53" s="124"/>
    </row>
    <row r="54" spans="1:59" ht="15" customHeight="1" x14ac:dyDescent="0.75">
      <c r="A54" s="390"/>
      <c r="B54" s="489"/>
      <c r="C54" s="495" t="s">
        <v>900</v>
      </c>
      <c r="D54" s="498"/>
      <c r="E54" s="497" t="s">
        <v>886</v>
      </c>
      <c r="F54" s="503">
        <v>1</v>
      </c>
      <c r="G54" s="140"/>
      <c r="H54" s="141"/>
      <c r="I54" s="238">
        <f t="shared" si="0"/>
        <v>0</v>
      </c>
      <c r="J54" s="140"/>
      <c r="K54" s="240">
        <f t="shared" si="1"/>
        <v>0</v>
      </c>
      <c r="L54" s="140"/>
      <c r="M54" s="242">
        <f t="shared" si="2"/>
        <v>0</v>
      </c>
      <c r="N54" s="141"/>
      <c r="O54" s="238">
        <f t="shared" si="3"/>
        <v>0</v>
      </c>
      <c r="P54" s="393"/>
      <c r="Q54" s="394">
        <f t="shared" si="4"/>
        <v>0</v>
      </c>
      <c r="R54" s="397"/>
      <c r="S54" s="461">
        <f t="shared" si="5"/>
        <v>0</v>
      </c>
      <c r="T54" s="108">
        <f t="shared" si="6"/>
        <v>0</v>
      </c>
      <c r="U54" s="106">
        <f t="shared" si="7"/>
        <v>0</v>
      </c>
      <c r="V54" s="107">
        <f t="shared" si="8"/>
        <v>0</v>
      </c>
      <c r="X54" s="97" t="s">
        <v>322</v>
      </c>
      <c r="Y54" s="110"/>
      <c r="Z54" s="228" t="s">
        <v>802</v>
      </c>
      <c r="AA54" s="97"/>
      <c r="AB54" s="105" t="s">
        <v>886</v>
      </c>
      <c r="AC54" s="113">
        <v>1</v>
      </c>
      <c r="AD54" s="124">
        <v>1000</v>
      </c>
      <c r="AE54" s="123">
        <f t="shared" si="10"/>
        <v>1000</v>
      </c>
      <c r="AF54" s="123"/>
      <c r="AG54" s="125"/>
      <c r="AH54" s="124"/>
      <c r="AI54" s="124"/>
      <c r="AJ54" s="124"/>
      <c r="AK54" s="124"/>
      <c r="AL54" s="124"/>
      <c r="AM54" s="124"/>
      <c r="AN54" s="124"/>
      <c r="AO54" s="124"/>
      <c r="AP54" s="124"/>
      <c r="AQ54" s="124"/>
      <c r="AR54" s="124"/>
      <c r="AS54" s="124"/>
      <c r="AT54" s="124"/>
      <c r="AU54" s="124"/>
      <c r="AV54" s="124"/>
      <c r="AW54" s="124"/>
      <c r="AX54" s="124"/>
      <c r="AY54" s="124"/>
      <c r="AZ54" s="124"/>
      <c r="BA54" s="124"/>
    </row>
    <row r="55" spans="1:59" ht="15" customHeight="1" x14ac:dyDescent="0.75">
      <c r="A55" s="390"/>
      <c r="B55" s="489"/>
      <c r="C55" s="495" t="s">
        <v>901</v>
      </c>
      <c r="D55" s="498"/>
      <c r="E55" s="497" t="s">
        <v>886</v>
      </c>
      <c r="F55" s="503">
        <v>1</v>
      </c>
      <c r="G55" s="140"/>
      <c r="H55" s="141"/>
      <c r="I55" s="238">
        <f t="shared" si="0"/>
        <v>0</v>
      </c>
      <c r="J55" s="140"/>
      <c r="K55" s="240">
        <f t="shared" si="1"/>
        <v>0</v>
      </c>
      <c r="L55" s="140"/>
      <c r="M55" s="242">
        <f t="shared" si="2"/>
        <v>0</v>
      </c>
      <c r="N55" s="141"/>
      <c r="O55" s="238">
        <f t="shared" si="3"/>
        <v>0</v>
      </c>
      <c r="P55" s="393"/>
      <c r="Q55" s="394">
        <f t="shared" si="4"/>
        <v>0</v>
      </c>
      <c r="R55" s="397"/>
      <c r="S55" s="461">
        <f t="shared" si="5"/>
        <v>0</v>
      </c>
      <c r="T55" s="108">
        <f t="shared" si="6"/>
        <v>0</v>
      </c>
      <c r="U55" s="106">
        <f t="shared" si="7"/>
        <v>0</v>
      </c>
      <c r="V55" s="107">
        <f t="shared" si="8"/>
        <v>0</v>
      </c>
      <c r="X55" s="97" t="s">
        <v>326</v>
      </c>
      <c r="Y55" s="110"/>
      <c r="Z55" s="228" t="s">
        <v>806</v>
      </c>
      <c r="AA55" s="97"/>
      <c r="AB55" s="105" t="s">
        <v>886</v>
      </c>
      <c r="AC55" s="113">
        <v>1</v>
      </c>
      <c r="AD55" s="124">
        <v>500</v>
      </c>
      <c r="AE55" s="123">
        <f t="shared" si="10"/>
        <v>500</v>
      </c>
      <c r="AF55" s="123"/>
      <c r="AG55" s="125"/>
      <c r="AH55" s="124"/>
      <c r="AI55" s="124"/>
      <c r="AJ55" s="124"/>
      <c r="AK55" s="124"/>
      <c r="AL55" s="124"/>
      <c r="AM55" s="124"/>
      <c r="AN55" s="124"/>
      <c r="AO55" s="124"/>
      <c r="AP55" s="124"/>
      <c r="AQ55" s="124"/>
      <c r="AR55" s="124"/>
      <c r="AS55" s="124"/>
      <c r="AT55" s="124"/>
      <c r="AU55" s="124"/>
      <c r="AV55" s="124"/>
      <c r="AW55" s="124"/>
      <c r="AX55" s="124"/>
      <c r="AY55" s="124"/>
      <c r="AZ55" s="124"/>
      <c r="BA55" s="124"/>
    </row>
    <row r="56" spans="1:59" ht="15" customHeight="1" x14ac:dyDescent="0.75">
      <c r="A56" s="390"/>
      <c r="B56" s="489"/>
      <c r="C56" s="495" t="s">
        <v>902</v>
      </c>
      <c r="D56" s="498"/>
      <c r="E56" s="497" t="s">
        <v>886</v>
      </c>
      <c r="F56" s="503">
        <v>1</v>
      </c>
      <c r="G56" s="140"/>
      <c r="H56" s="141"/>
      <c r="I56" s="238">
        <f t="shared" si="0"/>
        <v>0</v>
      </c>
      <c r="J56" s="140"/>
      <c r="K56" s="240">
        <f t="shared" si="1"/>
        <v>0</v>
      </c>
      <c r="L56" s="140"/>
      <c r="M56" s="242">
        <f t="shared" si="2"/>
        <v>0</v>
      </c>
      <c r="N56" s="141"/>
      <c r="O56" s="238">
        <f t="shared" si="3"/>
        <v>0</v>
      </c>
      <c r="P56" s="393"/>
      <c r="Q56" s="394">
        <f t="shared" si="4"/>
        <v>0</v>
      </c>
      <c r="R56" s="397"/>
      <c r="S56" s="461">
        <f t="shared" si="5"/>
        <v>0</v>
      </c>
      <c r="T56" s="108">
        <f t="shared" si="6"/>
        <v>0</v>
      </c>
      <c r="U56" s="106">
        <f t="shared" si="7"/>
        <v>0</v>
      </c>
      <c r="V56" s="107">
        <f t="shared" si="8"/>
        <v>0</v>
      </c>
      <c r="X56" s="97" t="s">
        <v>329</v>
      </c>
      <c r="Y56" s="110"/>
      <c r="Z56" s="412" t="s">
        <v>808</v>
      </c>
      <c r="AA56" s="97"/>
      <c r="AB56" s="105" t="s">
        <v>886</v>
      </c>
      <c r="AC56" s="113">
        <v>1</v>
      </c>
      <c r="AD56" s="124">
        <v>120</v>
      </c>
      <c r="AE56" s="123">
        <f t="shared" si="10"/>
        <v>120</v>
      </c>
      <c r="AF56" s="123"/>
      <c r="AG56" s="125"/>
      <c r="AH56" s="124"/>
      <c r="AI56" s="124"/>
      <c r="AJ56" s="124"/>
      <c r="AK56" s="124"/>
      <c r="AL56" s="124"/>
      <c r="AM56" s="124"/>
      <c r="AN56" s="124"/>
      <c r="AO56" s="124"/>
      <c r="AP56" s="124"/>
      <c r="AQ56" s="124"/>
      <c r="AR56" s="124"/>
      <c r="AS56" s="124"/>
      <c r="AT56" s="124"/>
      <c r="AU56" s="124"/>
      <c r="AV56" s="124"/>
      <c r="AW56" s="124"/>
      <c r="AX56" s="124"/>
      <c r="AY56" s="124"/>
      <c r="AZ56" s="124"/>
      <c r="BA56" s="124"/>
    </row>
    <row r="57" spans="1:59" ht="15" customHeight="1" x14ac:dyDescent="0.75">
      <c r="A57" s="390"/>
      <c r="B57" s="489"/>
      <c r="C57" s="495"/>
      <c r="D57" s="511"/>
      <c r="E57" s="497"/>
      <c r="F57" s="497"/>
      <c r="G57" s="140"/>
      <c r="H57" s="141"/>
      <c r="I57" s="238">
        <f t="shared" si="0"/>
        <v>0</v>
      </c>
      <c r="J57" s="140"/>
      <c r="K57" s="240">
        <f t="shared" si="1"/>
        <v>0</v>
      </c>
      <c r="L57" s="140"/>
      <c r="M57" s="242">
        <f t="shared" si="2"/>
        <v>0</v>
      </c>
      <c r="N57" s="141"/>
      <c r="O57" s="238">
        <f t="shared" si="3"/>
        <v>0</v>
      </c>
      <c r="P57" s="393"/>
      <c r="Q57" s="394">
        <f t="shared" si="4"/>
        <v>0</v>
      </c>
      <c r="R57" s="397"/>
      <c r="S57" s="461">
        <f t="shared" si="5"/>
        <v>0</v>
      </c>
      <c r="T57" s="108">
        <f t="shared" si="6"/>
        <v>0</v>
      </c>
      <c r="U57" s="106">
        <f t="shared" si="7"/>
        <v>0</v>
      </c>
      <c r="V57" s="107">
        <f t="shared" si="8"/>
        <v>0</v>
      </c>
      <c r="X57" s="97" t="s">
        <v>330</v>
      </c>
      <c r="Y57" s="110"/>
      <c r="Z57" s="228" t="s">
        <v>810</v>
      </c>
      <c r="AA57" s="97"/>
      <c r="AB57" s="105" t="s">
        <v>164</v>
      </c>
      <c r="AC57" s="113">
        <v>1</v>
      </c>
      <c r="AD57" s="124">
        <v>75</v>
      </c>
      <c r="AE57" s="123">
        <f t="shared" si="10"/>
        <v>75</v>
      </c>
      <c r="AF57" s="123"/>
      <c r="AG57" s="125"/>
      <c r="AH57" s="124"/>
      <c r="AI57" s="124"/>
      <c r="AJ57" s="124"/>
      <c r="AK57" s="124"/>
      <c r="AL57" s="124"/>
      <c r="AM57" s="124"/>
      <c r="AN57" s="124"/>
      <c r="AO57" s="124"/>
      <c r="AP57" s="124"/>
      <c r="AQ57" s="124"/>
      <c r="AR57" s="124"/>
      <c r="AS57" s="124"/>
      <c r="AT57" s="124"/>
      <c r="AU57" s="124"/>
      <c r="AV57" s="124"/>
      <c r="AW57" s="124"/>
      <c r="AX57" s="124"/>
      <c r="AY57" s="124"/>
      <c r="AZ57" s="124"/>
      <c r="BA57" s="124"/>
    </row>
    <row r="58" spans="1:59" ht="15" customHeight="1" thickBot="1" x14ac:dyDescent="0.9">
      <c r="A58" s="390"/>
      <c r="B58" s="499"/>
      <c r="C58" s="516"/>
      <c r="D58" s="517"/>
      <c r="E58" s="518"/>
      <c r="F58" s="518"/>
      <c r="G58" s="140"/>
      <c r="H58" s="141"/>
      <c r="I58" s="238">
        <f t="shared" si="0"/>
        <v>0</v>
      </c>
      <c r="J58" s="140"/>
      <c r="K58" s="240">
        <f t="shared" si="1"/>
        <v>0</v>
      </c>
      <c r="L58" s="140"/>
      <c r="M58" s="242">
        <f t="shared" si="2"/>
        <v>0</v>
      </c>
      <c r="N58" s="141"/>
      <c r="O58" s="238">
        <f t="shared" si="3"/>
        <v>0</v>
      </c>
      <c r="P58" s="393"/>
      <c r="Q58" s="394">
        <f t="shared" si="4"/>
        <v>0</v>
      </c>
      <c r="R58" s="397"/>
      <c r="S58" s="461">
        <f t="shared" si="5"/>
        <v>0</v>
      </c>
      <c r="T58" s="108">
        <f t="shared" si="6"/>
        <v>0</v>
      </c>
      <c r="U58" s="106">
        <f t="shared" si="7"/>
        <v>0</v>
      </c>
      <c r="V58" s="107">
        <f t="shared" si="8"/>
        <v>0</v>
      </c>
      <c r="X58" s="97" t="s">
        <v>333</v>
      </c>
      <c r="Y58" s="110"/>
      <c r="Z58" s="228" t="s">
        <v>812</v>
      </c>
      <c r="AA58" s="97"/>
      <c r="AB58" s="105" t="s">
        <v>164</v>
      </c>
      <c r="AC58" s="113">
        <v>1</v>
      </c>
      <c r="AD58" s="124">
        <v>85</v>
      </c>
      <c r="AE58" s="123">
        <f t="shared" si="10"/>
        <v>85</v>
      </c>
      <c r="AF58" s="123"/>
      <c r="AG58" s="125"/>
      <c r="AH58" s="124"/>
      <c r="AI58" s="124"/>
      <c r="AJ58" s="124"/>
      <c r="AK58" s="124"/>
      <c r="AL58" s="124"/>
      <c r="AM58" s="124"/>
      <c r="AN58" s="124"/>
      <c r="AO58" s="124"/>
      <c r="AP58" s="124"/>
      <c r="AQ58" s="124"/>
      <c r="AR58" s="124"/>
      <c r="AS58" s="124"/>
      <c r="AT58" s="124"/>
      <c r="AU58" s="124"/>
      <c r="AV58" s="124"/>
      <c r="AW58" s="124"/>
      <c r="AX58" s="124"/>
      <c r="AY58" s="124"/>
      <c r="AZ58" s="124"/>
      <c r="BA58" s="124"/>
    </row>
    <row r="59" spans="1:59" s="119" customFormat="1" ht="30" customHeight="1" x14ac:dyDescent="0.75">
      <c r="A59" s="360"/>
      <c r="B59" s="114" t="s">
        <v>293</v>
      </c>
      <c r="C59" s="361" t="s">
        <v>1012</v>
      </c>
      <c r="D59" s="97"/>
      <c r="E59" s="98"/>
      <c r="F59" s="362"/>
      <c r="G59" s="115"/>
      <c r="H59" s="116"/>
      <c r="I59" s="363"/>
      <c r="J59" s="115"/>
      <c r="K59" s="223"/>
      <c r="L59" s="115"/>
      <c r="M59" s="116"/>
      <c r="N59" s="116"/>
      <c r="O59" s="363"/>
      <c r="P59" s="115"/>
      <c r="Q59" s="116"/>
      <c r="R59" s="116"/>
      <c r="S59" s="223"/>
      <c r="T59" s="115"/>
      <c r="U59" s="116"/>
      <c r="V59" s="363"/>
      <c r="W59" s="226"/>
      <c r="X59" s="117" t="s">
        <v>336</v>
      </c>
      <c r="Y59" s="114"/>
      <c r="Z59" s="227" t="s">
        <v>814</v>
      </c>
      <c r="AA59" s="97"/>
      <c r="AB59" s="98" t="s">
        <v>164</v>
      </c>
      <c r="AC59" s="97">
        <v>1</v>
      </c>
      <c r="AD59" s="119">
        <v>45</v>
      </c>
      <c r="AE59" s="117">
        <f t="shared" si="10"/>
        <v>45</v>
      </c>
      <c r="AF59" s="114"/>
      <c r="AG59" s="97"/>
      <c r="AH59" s="98"/>
      <c r="AI59" s="97"/>
      <c r="AJ59" s="120"/>
      <c r="AK59" s="123"/>
      <c r="AL59" s="123"/>
      <c r="AM59" s="121"/>
      <c r="AN59" s="122"/>
      <c r="AO59" s="121"/>
      <c r="AP59" s="122"/>
      <c r="AQ59" s="122"/>
      <c r="AR59" s="122"/>
      <c r="AS59" s="120"/>
      <c r="AT59" s="123"/>
      <c r="AU59" s="122"/>
      <c r="AV59" s="122"/>
      <c r="AW59" s="94"/>
      <c r="AX59" s="94"/>
      <c r="AY59" s="94"/>
      <c r="AZ59" s="94"/>
      <c r="BA59" s="94"/>
      <c r="BB59" s="94"/>
      <c r="BC59" s="94"/>
      <c r="BD59" s="94"/>
      <c r="BE59" s="259"/>
      <c r="BF59" s="226"/>
      <c r="BG59" s="226"/>
    </row>
    <row r="60" spans="1:59" ht="15" customHeight="1" x14ac:dyDescent="0.75">
      <c r="A60" s="419"/>
      <c r="B60" s="519"/>
      <c r="C60" s="520" t="s">
        <v>903</v>
      </c>
      <c r="E60" s="488"/>
      <c r="F60" s="521"/>
      <c r="G60" s="140"/>
      <c r="H60" s="141"/>
      <c r="I60" s="238">
        <f t="shared" si="0"/>
        <v>0</v>
      </c>
      <c r="J60" s="140"/>
      <c r="K60" s="240">
        <f t="shared" si="1"/>
        <v>0</v>
      </c>
      <c r="L60" s="140"/>
      <c r="M60" s="242">
        <f t="shared" si="2"/>
        <v>0</v>
      </c>
      <c r="N60" s="141"/>
      <c r="O60" s="238">
        <f t="shared" si="3"/>
        <v>0</v>
      </c>
      <c r="P60" s="393"/>
      <c r="Q60" s="394">
        <f t="shared" si="4"/>
        <v>0</v>
      </c>
      <c r="R60" s="397"/>
      <c r="S60" s="461">
        <f t="shared" si="5"/>
        <v>0</v>
      </c>
      <c r="T60" s="108">
        <f t="shared" si="6"/>
        <v>0</v>
      </c>
      <c r="U60" s="106">
        <f t="shared" si="7"/>
        <v>0</v>
      </c>
      <c r="V60" s="107">
        <f t="shared" si="8"/>
        <v>0</v>
      </c>
      <c r="X60" s="97" t="s">
        <v>339</v>
      </c>
      <c r="Y60" s="110"/>
      <c r="Z60" s="228" t="s">
        <v>816</v>
      </c>
      <c r="AA60" s="97"/>
      <c r="AB60" s="105" t="s">
        <v>164</v>
      </c>
      <c r="AC60" s="113">
        <v>1</v>
      </c>
      <c r="AD60" s="124">
        <v>15</v>
      </c>
      <c r="AE60" s="123">
        <f t="shared" si="10"/>
        <v>15</v>
      </c>
      <c r="AF60" s="123"/>
      <c r="AG60" s="125"/>
      <c r="AH60" s="124"/>
      <c r="AI60" s="124"/>
      <c r="AJ60" s="124"/>
      <c r="AK60" s="124"/>
      <c r="AL60" s="124"/>
      <c r="AM60" s="124"/>
      <c r="AN60" s="124"/>
      <c r="AO60" s="124"/>
      <c r="AP60" s="124"/>
      <c r="AQ60" s="124"/>
      <c r="AR60" s="124"/>
      <c r="AS60" s="124"/>
      <c r="AT60" s="124"/>
      <c r="AU60" s="124"/>
      <c r="AV60" s="124"/>
      <c r="AW60" s="124"/>
      <c r="AX60" s="124"/>
      <c r="AY60" s="124"/>
      <c r="AZ60" s="124"/>
      <c r="BA60" s="124"/>
    </row>
    <row r="61" spans="1:59" ht="15" customHeight="1" x14ac:dyDescent="0.75">
      <c r="A61" s="383"/>
      <c r="B61" s="522"/>
      <c r="C61" s="523" t="s">
        <v>904</v>
      </c>
      <c r="E61" s="488"/>
      <c r="F61" s="521"/>
      <c r="G61" s="140"/>
      <c r="H61" s="141"/>
      <c r="I61" s="238">
        <f t="shared" si="0"/>
        <v>0</v>
      </c>
      <c r="J61" s="140"/>
      <c r="K61" s="240">
        <f t="shared" si="1"/>
        <v>0</v>
      </c>
      <c r="L61" s="140"/>
      <c r="M61" s="242">
        <f t="shared" si="2"/>
        <v>0</v>
      </c>
      <c r="N61" s="141"/>
      <c r="O61" s="238">
        <f t="shared" si="3"/>
        <v>0</v>
      </c>
      <c r="P61" s="393"/>
      <c r="Q61" s="394">
        <f t="shared" si="4"/>
        <v>0</v>
      </c>
      <c r="R61" s="397"/>
      <c r="S61" s="461">
        <f t="shared" si="5"/>
        <v>0</v>
      </c>
      <c r="T61" s="108">
        <f t="shared" si="6"/>
        <v>0</v>
      </c>
      <c r="U61" s="106">
        <f t="shared" si="7"/>
        <v>0</v>
      </c>
      <c r="V61" s="107">
        <f t="shared" si="8"/>
        <v>0</v>
      </c>
      <c r="X61" s="97" t="s">
        <v>342</v>
      </c>
      <c r="Y61" s="110"/>
      <c r="Z61" s="228" t="s">
        <v>818</v>
      </c>
      <c r="AA61" s="97"/>
      <c r="AB61" s="105" t="s">
        <v>164</v>
      </c>
      <c r="AC61" s="113">
        <v>1</v>
      </c>
      <c r="AD61" s="124">
        <v>12</v>
      </c>
      <c r="AE61" s="123">
        <f t="shared" si="10"/>
        <v>12</v>
      </c>
      <c r="AF61" s="123"/>
      <c r="AG61" s="125"/>
      <c r="AH61" s="124"/>
      <c r="AI61" s="124"/>
      <c r="AJ61" s="124"/>
      <c r="AK61" s="124"/>
      <c r="AL61" s="124"/>
      <c r="AM61" s="124"/>
      <c r="AN61" s="124"/>
      <c r="AO61" s="124"/>
      <c r="AP61" s="124"/>
      <c r="AQ61" s="124"/>
      <c r="AR61" s="124"/>
      <c r="AS61" s="124"/>
      <c r="AT61" s="124"/>
      <c r="AU61" s="124"/>
      <c r="AV61" s="124"/>
      <c r="AW61" s="124"/>
      <c r="AX61" s="124"/>
      <c r="AY61" s="124"/>
      <c r="AZ61" s="124"/>
      <c r="BA61" s="124"/>
    </row>
    <row r="62" spans="1:59" ht="15" customHeight="1" x14ac:dyDescent="0.75">
      <c r="A62" s="390"/>
      <c r="B62" s="501"/>
      <c r="C62" s="512" t="s">
        <v>738</v>
      </c>
      <c r="D62" s="496"/>
      <c r="E62" s="502" t="s">
        <v>886</v>
      </c>
      <c r="F62" s="503">
        <v>1</v>
      </c>
      <c r="G62" s="129"/>
      <c r="H62" s="130"/>
      <c r="I62" s="131">
        <f t="shared" si="0"/>
        <v>0</v>
      </c>
      <c r="J62" s="129"/>
      <c r="K62" s="237">
        <f t="shared" si="1"/>
        <v>0</v>
      </c>
      <c r="L62" s="129"/>
      <c r="M62" s="130">
        <f t="shared" si="2"/>
        <v>0</v>
      </c>
      <c r="N62" s="394"/>
      <c r="O62" s="395">
        <f t="shared" si="3"/>
        <v>0</v>
      </c>
      <c r="P62" s="129"/>
      <c r="Q62" s="144">
        <f t="shared" si="4"/>
        <v>0</v>
      </c>
      <c r="R62" s="144"/>
      <c r="S62" s="261">
        <f t="shared" si="5"/>
        <v>0</v>
      </c>
      <c r="T62" s="129">
        <f t="shared" si="6"/>
        <v>0</v>
      </c>
      <c r="U62" s="144">
        <f t="shared" si="7"/>
        <v>0</v>
      </c>
      <c r="V62" s="145">
        <f t="shared" si="8"/>
        <v>0</v>
      </c>
      <c r="X62" s="110"/>
      <c r="Y62" s="228"/>
      <c r="Z62" s="102"/>
      <c r="AA62" s="97"/>
      <c r="AB62" s="105"/>
      <c r="AC62" s="113"/>
      <c r="AD62" s="124"/>
      <c r="AE62" s="123">
        <f t="shared" si="10"/>
        <v>0</v>
      </c>
      <c r="AF62" s="123"/>
      <c r="AG62" s="125"/>
      <c r="AH62" s="124"/>
      <c r="AI62" s="124"/>
      <c r="AJ62" s="124"/>
      <c r="AK62" s="122"/>
      <c r="AL62" s="122"/>
      <c r="AM62" s="124"/>
      <c r="AN62" s="125"/>
      <c r="AO62" s="126"/>
      <c r="AP62" s="126"/>
      <c r="AQ62" s="94"/>
      <c r="AR62" s="94"/>
      <c r="AS62" s="94"/>
      <c r="AT62" s="94"/>
      <c r="AU62" s="94"/>
      <c r="AV62" s="94"/>
      <c r="AW62" s="94"/>
      <c r="AX62" s="94"/>
      <c r="AY62" s="124"/>
      <c r="AZ62" s="126"/>
      <c r="BA62" s="126"/>
    </row>
    <row r="63" spans="1:59" ht="15" customHeight="1" x14ac:dyDescent="0.75">
      <c r="A63" s="390"/>
      <c r="B63" s="489"/>
      <c r="C63" s="495" t="s">
        <v>741</v>
      </c>
      <c r="D63" s="498"/>
      <c r="E63" s="497" t="s">
        <v>886</v>
      </c>
      <c r="F63" s="503">
        <v>1</v>
      </c>
      <c r="G63" s="129"/>
      <c r="H63" s="130"/>
      <c r="I63" s="131">
        <f t="shared" si="0"/>
        <v>0</v>
      </c>
      <c r="J63" s="129"/>
      <c r="K63" s="237">
        <f t="shared" si="1"/>
        <v>0</v>
      </c>
      <c r="L63" s="129"/>
      <c r="M63" s="130">
        <f t="shared" si="2"/>
        <v>0</v>
      </c>
      <c r="N63" s="394"/>
      <c r="O63" s="395">
        <f t="shared" si="3"/>
        <v>0</v>
      </c>
      <c r="P63" s="129"/>
      <c r="Q63" s="144">
        <f t="shared" si="4"/>
        <v>0</v>
      </c>
      <c r="R63" s="144"/>
      <c r="S63" s="261">
        <f t="shared" si="5"/>
        <v>0</v>
      </c>
      <c r="T63" s="129">
        <f t="shared" si="6"/>
        <v>0</v>
      </c>
      <c r="U63" s="144">
        <f t="shared" si="7"/>
        <v>0</v>
      </c>
      <c r="V63" s="145">
        <f t="shared" si="8"/>
        <v>0</v>
      </c>
      <c r="X63" s="117" t="s">
        <v>363</v>
      </c>
      <c r="Y63" s="228"/>
      <c r="Z63" s="118" t="s">
        <v>844</v>
      </c>
      <c r="AA63" s="97"/>
      <c r="AB63" s="105"/>
      <c r="AC63" s="113"/>
      <c r="AD63" s="124"/>
      <c r="AE63" s="123">
        <f t="shared" si="10"/>
        <v>0</v>
      </c>
      <c r="AF63" s="123"/>
      <c r="AG63" s="125"/>
      <c r="AH63" s="124"/>
      <c r="AI63" s="124"/>
      <c r="AJ63" s="124"/>
      <c r="AK63" s="122"/>
      <c r="AL63" s="122"/>
      <c r="AM63" s="124"/>
      <c r="AN63" s="125"/>
      <c r="AO63" s="126"/>
      <c r="AP63" s="126"/>
      <c r="AQ63" s="94"/>
      <c r="AR63" s="94"/>
      <c r="AS63" s="94"/>
      <c r="AT63" s="94"/>
      <c r="AU63" s="94"/>
      <c r="AV63" s="94"/>
      <c r="AW63" s="94"/>
      <c r="AX63" s="94"/>
      <c r="AY63" s="124"/>
      <c r="AZ63" s="126"/>
      <c r="BA63" s="126"/>
    </row>
    <row r="64" spans="1:59" ht="15" customHeight="1" x14ac:dyDescent="0.75">
      <c r="A64" s="390"/>
      <c r="B64" s="489"/>
      <c r="C64" s="524" t="s">
        <v>905</v>
      </c>
      <c r="D64" s="498"/>
      <c r="E64" s="497"/>
      <c r="F64" s="503"/>
      <c r="G64" s="140"/>
      <c r="H64" s="141"/>
      <c r="I64" s="238">
        <f t="shared" si="0"/>
        <v>0</v>
      </c>
      <c r="J64" s="140"/>
      <c r="K64" s="240">
        <f t="shared" si="1"/>
        <v>0</v>
      </c>
      <c r="L64" s="140"/>
      <c r="M64" s="242">
        <f t="shared" si="2"/>
        <v>0</v>
      </c>
      <c r="N64" s="141"/>
      <c r="O64" s="238">
        <f t="shared" si="3"/>
        <v>0</v>
      </c>
      <c r="P64" s="393"/>
      <c r="Q64" s="394">
        <f t="shared" si="4"/>
        <v>0</v>
      </c>
      <c r="R64" s="397"/>
      <c r="S64" s="461">
        <f t="shared" si="5"/>
        <v>0</v>
      </c>
      <c r="T64" s="108">
        <f t="shared" si="6"/>
        <v>0</v>
      </c>
      <c r="U64" s="106">
        <f t="shared" si="7"/>
        <v>0</v>
      </c>
      <c r="V64" s="107">
        <f t="shared" si="8"/>
        <v>0</v>
      </c>
      <c r="X64" s="97" t="s">
        <v>366</v>
      </c>
      <c r="Y64" s="228"/>
      <c r="Z64" s="412" t="s">
        <v>846</v>
      </c>
      <c r="AA64" s="97"/>
      <c r="AB64" s="105" t="s">
        <v>643</v>
      </c>
      <c r="AC64" s="113">
        <v>75</v>
      </c>
      <c r="AD64" s="124">
        <v>2</v>
      </c>
      <c r="AE64" s="123">
        <f t="shared" si="10"/>
        <v>150</v>
      </c>
      <c r="AF64" s="123"/>
      <c r="AG64" s="125"/>
      <c r="AH64" s="124"/>
      <c r="AI64" s="124"/>
      <c r="AJ64" s="124"/>
      <c r="AK64" s="124"/>
      <c r="AL64" s="124"/>
      <c r="AM64" s="124"/>
      <c r="AN64" s="124"/>
      <c r="AO64" s="124"/>
      <c r="AP64" s="124"/>
      <c r="AQ64" s="124"/>
      <c r="AR64" s="124"/>
      <c r="AS64" s="124"/>
      <c r="AT64" s="124"/>
      <c r="AU64" s="124"/>
      <c r="AV64" s="124"/>
      <c r="AW64" s="124"/>
      <c r="AX64" s="124"/>
      <c r="AY64" s="124"/>
      <c r="AZ64" s="124"/>
      <c r="BA64" s="124"/>
    </row>
    <row r="65" spans="1:53" ht="15" customHeight="1" x14ac:dyDescent="0.75">
      <c r="A65" s="419"/>
      <c r="B65" s="506"/>
      <c r="C65" s="495" t="s">
        <v>906</v>
      </c>
      <c r="D65" s="498"/>
      <c r="E65" s="497" t="s">
        <v>886</v>
      </c>
      <c r="F65" s="503">
        <v>1</v>
      </c>
      <c r="G65" s="140"/>
      <c r="H65" s="141"/>
      <c r="I65" s="238">
        <f t="shared" si="0"/>
        <v>0</v>
      </c>
      <c r="J65" s="140"/>
      <c r="K65" s="240">
        <f t="shared" si="1"/>
        <v>0</v>
      </c>
      <c r="L65" s="140"/>
      <c r="M65" s="242">
        <f t="shared" si="2"/>
        <v>0</v>
      </c>
      <c r="N65" s="141"/>
      <c r="O65" s="238">
        <f t="shared" si="3"/>
        <v>0</v>
      </c>
      <c r="P65" s="393"/>
      <c r="Q65" s="394">
        <f t="shared" si="4"/>
        <v>0</v>
      </c>
      <c r="R65" s="397"/>
      <c r="S65" s="461">
        <f t="shared" si="5"/>
        <v>0</v>
      </c>
      <c r="T65" s="108">
        <f t="shared" si="6"/>
        <v>0</v>
      </c>
      <c r="U65" s="106">
        <f t="shared" si="7"/>
        <v>0</v>
      </c>
      <c r="V65" s="107">
        <f t="shared" si="8"/>
        <v>0</v>
      </c>
      <c r="X65" s="97" t="s">
        <v>369</v>
      </c>
      <c r="Y65" s="228"/>
      <c r="Z65" s="412" t="s">
        <v>848</v>
      </c>
      <c r="AA65" s="97"/>
      <c r="AB65" s="105" t="s">
        <v>643</v>
      </c>
      <c r="AC65" s="113">
        <v>50</v>
      </c>
      <c r="AD65" s="124">
        <v>2.75</v>
      </c>
      <c r="AE65" s="123">
        <f t="shared" si="10"/>
        <v>137.5</v>
      </c>
      <c r="AF65" s="123"/>
      <c r="AG65" s="125"/>
      <c r="AH65" s="124"/>
      <c r="AI65" s="124"/>
      <c r="AJ65" s="124"/>
      <c r="AK65" s="124"/>
      <c r="AL65" s="124"/>
      <c r="AM65" s="124"/>
      <c r="AN65" s="124"/>
      <c r="AO65" s="124"/>
      <c r="AP65" s="124"/>
      <c r="AQ65" s="124"/>
      <c r="AR65" s="124"/>
      <c r="AS65" s="124"/>
      <c r="AT65" s="124"/>
      <c r="AU65" s="124"/>
      <c r="AV65" s="124"/>
      <c r="AW65" s="124"/>
      <c r="AX65" s="124"/>
      <c r="AY65" s="124"/>
      <c r="AZ65" s="124"/>
      <c r="BA65" s="124"/>
    </row>
    <row r="66" spans="1:53" ht="15" customHeight="1" x14ac:dyDescent="0.75">
      <c r="A66" s="383"/>
      <c r="B66" s="513"/>
      <c r="C66" s="495" t="s">
        <v>907</v>
      </c>
      <c r="D66" s="498"/>
      <c r="E66" s="497" t="s">
        <v>886</v>
      </c>
      <c r="F66" s="503">
        <v>1</v>
      </c>
      <c r="G66" s="140"/>
      <c r="H66" s="141"/>
      <c r="I66" s="238">
        <f t="shared" si="0"/>
        <v>0</v>
      </c>
      <c r="J66" s="140"/>
      <c r="K66" s="240">
        <f t="shared" si="1"/>
        <v>0</v>
      </c>
      <c r="L66" s="140"/>
      <c r="M66" s="242">
        <f t="shared" si="2"/>
        <v>0</v>
      </c>
      <c r="N66" s="141"/>
      <c r="O66" s="238">
        <f t="shared" si="3"/>
        <v>0</v>
      </c>
      <c r="P66" s="393"/>
      <c r="Q66" s="394">
        <f t="shared" si="4"/>
        <v>0</v>
      </c>
      <c r="R66" s="397"/>
      <c r="S66" s="461">
        <f t="shared" si="5"/>
        <v>0</v>
      </c>
      <c r="T66" s="108">
        <f t="shared" si="6"/>
        <v>0</v>
      </c>
      <c r="U66" s="106">
        <f t="shared" si="7"/>
        <v>0</v>
      </c>
      <c r="V66" s="107">
        <f t="shared" si="8"/>
        <v>0</v>
      </c>
      <c r="X66" s="97" t="s">
        <v>372</v>
      </c>
      <c r="Y66" s="228"/>
      <c r="Z66" s="412" t="s">
        <v>850</v>
      </c>
      <c r="AA66" s="97"/>
      <c r="AB66" s="105" t="s">
        <v>643</v>
      </c>
      <c r="AC66" s="113">
        <v>11</v>
      </c>
      <c r="AD66" s="124">
        <v>3.5</v>
      </c>
      <c r="AE66" s="123">
        <f t="shared" si="10"/>
        <v>38.5</v>
      </c>
      <c r="AF66" s="123"/>
      <c r="AG66" s="125"/>
      <c r="AH66" s="124"/>
      <c r="AI66" s="124"/>
      <c r="AJ66" s="124"/>
      <c r="AK66" s="124"/>
      <c r="AL66" s="124"/>
      <c r="AM66" s="124"/>
      <c r="AN66" s="124"/>
      <c r="AO66" s="124"/>
      <c r="AP66" s="124"/>
      <c r="AQ66" s="124"/>
      <c r="AR66" s="124"/>
      <c r="AS66" s="124"/>
      <c r="AT66" s="124"/>
      <c r="AU66" s="124"/>
      <c r="AV66" s="124"/>
      <c r="AW66" s="124"/>
      <c r="AX66" s="124"/>
      <c r="AY66" s="124"/>
      <c r="AZ66" s="124"/>
      <c r="BA66" s="124"/>
    </row>
    <row r="67" spans="1:53" ht="15" customHeight="1" x14ac:dyDescent="0.75">
      <c r="A67" s="390"/>
      <c r="B67" s="489"/>
      <c r="C67" s="495" t="s">
        <v>908</v>
      </c>
      <c r="D67" s="498"/>
      <c r="E67" s="497" t="s">
        <v>886</v>
      </c>
      <c r="F67" s="503">
        <v>1</v>
      </c>
      <c r="G67" s="393"/>
      <c r="H67" s="397"/>
      <c r="I67" s="525">
        <f t="shared" si="0"/>
        <v>0</v>
      </c>
      <c r="J67" s="393"/>
      <c r="K67" s="526">
        <f t="shared" si="1"/>
        <v>0</v>
      </c>
      <c r="L67" s="393"/>
      <c r="M67" s="397">
        <f t="shared" si="2"/>
        <v>0</v>
      </c>
      <c r="N67" s="394"/>
      <c r="O67" s="395">
        <f t="shared" si="3"/>
        <v>0</v>
      </c>
      <c r="P67" s="393"/>
      <c r="Q67" s="394">
        <f t="shared" si="4"/>
        <v>0</v>
      </c>
      <c r="R67" s="394"/>
      <c r="S67" s="461">
        <f t="shared" si="5"/>
        <v>0</v>
      </c>
      <c r="T67" s="129">
        <f t="shared" si="6"/>
        <v>0</v>
      </c>
      <c r="U67" s="144">
        <f t="shared" si="7"/>
        <v>0</v>
      </c>
      <c r="V67" s="145">
        <f t="shared" si="8"/>
        <v>0</v>
      </c>
      <c r="X67" s="110"/>
      <c r="Y67" s="228"/>
      <c r="Z67" s="412"/>
      <c r="AA67" s="97"/>
      <c r="AB67" s="105"/>
      <c r="AC67" s="113"/>
      <c r="AD67" s="120"/>
      <c r="AE67" s="123">
        <f t="shared" si="10"/>
        <v>0</v>
      </c>
      <c r="AF67" s="123"/>
      <c r="AG67" s="125"/>
      <c r="AH67" s="120"/>
      <c r="AI67" s="120"/>
      <c r="AJ67" s="120"/>
      <c r="AK67" s="122"/>
      <c r="AL67" s="122"/>
      <c r="AM67" s="120"/>
      <c r="AN67" s="123"/>
      <c r="AO67" s="122"/>
      <c r="AP67" s="122"/>
      <c r="AQ67" s="94"/>
      <c r="AR67" s="94"/>
      <c r="AS67" s="94"/>
      <c r="AT67" s="94"/>
      <c r="AU67" s="94"/>
      <c r="AV67" s="94"/>
      <c r="AW67" s="94"/>
      <c r="AX67" s="94"/>
      <c r="AY67" s="124"/>
      <c r="AZ67" s="126"/>
      <c r="BA67" s="126"/>
    </row>
    <row r="68" spans="1:53" ht="15" customHeight="1" x14ac:dyDescent="0.75">
      <c r="A68" s="390"/>
      <c r="B68" s="489"/>
      <c r="C68" s="495" t="s">
        <v>909</v>
      </c>
      <c r="D68" s="498"/>
      <c r="E68" s="497" t="s">
        <v>886</v>
      </c>
      <c r="F68" s="503">
        <v>1</v>
      </c>
      <c r="G68" s="129"/>
      <c r="H68" s="130"/>
      <c r="I68" s="131">
        <f t="shared" si="0"/>
        <v>0</v>
      </c>
      <c r="J68" s="129"/>
      <c r="K68" s="237">
        <f t="shared" si="1"/>
        <v>0</v>
      </c>
      <c r="L68" s="129"/>
      <c r="M68" s="130">
        <f t="shared" si="2"/>
        <v>0</v>
      </c>
      <c r="N68" s="394"/>
      <c r="O68" s="395">
        <f t="shared" si="3"/>
        <v>0</v>
      </c>
      <c r="P68" s="129"/>
      <c r="Q68" s="144">
        <f t="shared" si="4"/>
        <v>0</v>
      </c>
      <c r="R68" s="144"/>
      <c r="S68" s="261">
        <f t="shared" si="5"/>
        <v>0</v>
      </c>
      <c r="T68" s="129">
        <f t="shared" si="6"/>
        <v>0</v>
      </c>
      <c r="U68" s="144">
        <f t="shared" si="7"/>
        <v>0</v>
      </c>
      <c r="V68" s="145">
        <f t="shared" si="8"/>
        <v>0</v>
      </c>
      <c r="X68" s="117" t="s">
        <v>404</v>
      </c>
      <c r="Y68" s="228"/>
      <c r="Z68" s="118" t="s">
        <v>852</v>
      </c>
      <c r="AA68" s="97"/>
      <c r="AB68" s="105"/>
      <c r="AC68" s="113"/>
      <c r="AD68" s="124"/>
      <c r="AE68" s="123">
        <f t="shared" si="10"/>
        <v>0</v>
      </c>
      <c r="AF68" s="123"/>
      <c r="AG68" s="125"/>
      <c r="AH68" s="124"/>
      <c r="AI68" s="124"/>
      <c r="AJ68" s="124"/>
      <c r="AK68" s="122"/>
      <c r="AL68" s="122"/>
      <c r="AM68" s="124"/>
      <c r="AN68" s="125"/>
      <c r="AO68" s="126"/>
      <c r="AP68" s="126"/>
      <c r="AQ68" s="94"/>
      <c r="AR68" s="94"/>
      <c r="AS68" s="94"/>
      <c r="AT68" s="94"/>
      <c r="AU68" s="94"/>
      <c r="AV68" s="94"/>
      <c r="AW68" s="94"/>
      <c r="AX68" s="94"/>
      <c r="AY68" s="124"/>
      <c r="AZ68" s="126"/>
      <c r="BA68" s="126"/>
    </row>
    <row r="69" spans="1:53" ht="15" customHeight="1" x14ac:dyDescent="0.75">
      <c r="A69" s="390"/>
      <c r="B69" s="489"/>
      <c r="C69" s="495" t="s">
        <v>910</v>
      </c>
      <c r="D69" s="498"/>
      <c r="E69" s="497" t="s">
        <v>886</v>
      </c>
      <c r="F69" s="503">
        <v>1</v>
      </c>
      <c r="G69" s="140"/>
      <c r="H69" s="141"/>
      <c r="I69" s="238">
        <f t="shared" si="0"/>
        <v>0</v>
      </c>
      <c r="J69" s="140"/>
      <c r="K69" s="240">
        <f t="shared" si="1"/>
        <v>0</v>
      </c>
      <c r="L69" s="140"/>
      <c r="M69" s="242">
        <f t="shared" si="2"/>
        <v>0</v>
      </c>
      <c r="N69" s="141"/>
      <c r="O69" s="238">
        <f t="shared" si="3"/>
        <v>0</v>
      </c>
      <c r="P69" s="393"/>
      <c r="Q69" s="394">
        <f t="shared" si="4"/>
        <v>0</v>
      </c>
      <c r="R69" s="397"/>
      <c r="S69" s="461">
        <f t="shared" si="5"/>
        <v>0</v>
      </c>
      <c r="T69" s="108">
        <f t="shared" si="6"/>
        <v>0</v>
      </c>
      <c r="U69" s="106">
        <f t="shared" si="7"/>
        <v>0</v>
      </c>
      <c r="V69" s="107">
        <f t="shared" si="8"/>
        <v>0</v>
      </c>
      <c r="X69" s="97" t="s">
        <v>407</v>
      </c>
      <c r="Y69" s="228"/>
      <c r="Z69" s="412" t="s">
        <v>854</v>
      </c>
      <c r="AA69" s="97"/>
      <c r="AB69" s="105" t="s">
        <v>643</v>
      </c>
      <c r="AC69" s="113">
        <v>20</v>
      </c>
      <c r="AD69" s="124">
        <v>5</v>
      </c>
      <c r="AE69" s="123">
        <f t="shared" si="10"/>
        <v>100</v>
      </c>
      <c r="AF69" s="123"/>
      <c r="AG69" s="125"/>
      <c r="AH69" s="124"/>
      <c r="AI69" s="124"/>
      <c r="AJ69" s="124"/>
      <c r="AK69" s="124"/>
      <c r="AL69" s="124"/>
      <c r="AM69" s="124"/>
      <c r="AN69" s="124"/>
      <c r="AO69" s="124"/>
      <c r="AP69" s="124"/>
      <c r="AQ69" s="124"/>
      <c r="AR69" s="124"/>
      <c r="AS69" s="124"/>
      <c r="AT69" s="124"/>
      <c r="AU69" s="124"/>
      <c r="AV69" s="124"/>
      <c r="AW69" s="124"/>
      <c r="AX69" s="124"/>
      <c r="AY69" s="124"/>
      <c r="AZ69" s="124"/>
      <c r="BA69" s="124"/>
    </row>
    <row r="70" spans="1:53" ht="15" customHeight="1" x14ac:dyDescent="0.75">
      <c r="A70" s="390"/>
      <c r="B70" s="489"/>
      <c r="C70" s="495" t="s">
        <v>911</v>
      </c>
      <c r="D70" s="498"/>
      <c r="E70" s="497" t="s">
        <v>886</v>
      </c>
      <c r="F70" s="503">
        <v>1</v>
      </c>
      <c r="G70" s="140"/>
      <c r="H70" s="141"/>
      <c r="I70" s="238">
        <f t="shared" si="0"/>
        <v>0</v>
      </c>
      <c r="J70" s="140"/>
      <c r="K70" s="240">
        <f t="shared" si="1"/>
        <v>0</v>
      </c>
      <c r="L70" s="140"/>
      <c r="M70" s="242">
        <f t="shared" si="2"/>
        <v>0</v>
      </c>
      <c r="N70" s="141"/>
      <c r="O70" s="238">
        <f t="shared" si="3"/>
        <v>0</v>
      </c>
      <c r="P70" s="393"/>
      <c r="Q70" s="394">
        <f t="shared" si="4"/>
        <v>0</v>
      </c>
      <c r="R70" s="397"/>
      <c r="S70" s="461">
        <f t="shared" si="5"/>
        <v>0</v>
      </c>
      <c r="T70" s="108">
        <f t="shared" si="6"/>
        <v>0</v>
      </c>
      <c r="U70" s="106">
        <f t="shared" si="7"/>
        <v>0</v>
      </c>
      <c r="V70" s="107">
        <f t="shared" si="8"/>
        <v>0</v>
      </c>
      <c r="X70" s="97" t="s">
        <v>410</v>
      </c>
      <c r="Y70" s="228"/>
      <c r="Z70" s="228" t="s">
        <v>856</v>
      </c>
      <c r="AA70" s="97"/>
      <c r="AB70" s="105" t="s">
        <v>643</v>
      </c>
      <c r="AC70" s="113">
        <v>20</v>
      </c>
      <c r="AD70" s="124">
        <v>7</v>
      </c>
      <c r="AE70" s="123">
        <f t="shared" si="10"/>
        <v>140</v>
      </c>
      <c r="AF70" s="123"/>
      <c r="AG70" s="125"/>
      <c r="AH70" s="124"/>
      <c r="AI70" s="124"/>
      <c r="AJ70" s="124"/>
      <c r="AK70" s="124"/>
      <c r="AL70" s="124"/>
      <c r="AM70" s="124"/>
      <c r="AN70" s="124"/>
      <c r="AO70" s="124"/>
      <c r="AP70" s="124"/>
      <c r="AQ70" s="124"/>
      <c r="AR70" s="124"/>
      <c r="AS70" s="124"/>
      <c r="AT70" s="124"/>
      <c r="AU70" s="124"/>
      <c r="AV70" s="124"/>
      <c r="AW70" s="124"/>
      <c r="AX70" s="124"/>
      <c r="AY70" s="124"/>
      <c r="AZ70" s="124"/>
      <c r="BA70" s="124"/>
    </row>
    <row r="71" spans="1:53" ht="15" customHeight="1" x14ac:dyDescent="0.75">
      <c r="A71" s="419"/>
      <c r="B71" s="506"/>
      <c r="C71" s="495" t="s">
        <v>912</v>
      </c>
      <c r="D71" s="498"/>
      <c r="E71" s="497" t="s">
        <v>886</v>
      </c>
      <c r="F71" s="503">
        <v>1</v>
      </c>
      <c r="G71" s="140"/>
      <c r="H71" s="141"/>
      <c r="I71" s="238">
        <f t="shared" ref="I71:I134" si="11">F71*H71</f>
        <v>0</v>
      </c>
      <c r="J71" s="140"/>
      <c r="K71" s="240">
        <f t="shared" ref="K71:K134" si="12">F71*J71</f>
        <v>0</v>
      </c>
      <c r="L71" s="140"/>
      <c r="M71" s="242">
        <f t="shared" ref="M71:M134" si="13">F71*L71</f>
        <v>0</v>
      </c>
      <c r="N71" s="141"/>
      <c r="O71" s="238">
        <f t="shared" ref="O71:O134" si="14">F71*N71</f>
        <v>0</v>
      </c>
      <c r="P71" s="393"/>
      <c r="Q71" s="394">
        <f t="shared" ref="Q71:Q134" si="15">F71*P71</f>
        <v>0</v>
      </c>
      <c r="R71" s="397"/>
      <c r="S71" s="461">
        <f t="shared" ref="S71:S134" si="16">F71*R71</f>
        <v>0</v>
      </c>
      <c r="T71" s="108">
        <f t="shared" ref="T71:T134" si="17">I71+M71+Q71</f>
        <v>0</v>
      </c>
      <c r="U71" s="106">
        <f t="shared" ref="U71:U134" si="18">+K71+O71+S71</f>
        <v>0</v>
      </c>
      <c r="V71" s="107">
        <f t="shared" ref="V71:V134" si="19">+T71*652.69+U71</f>
        <v>0</v>
      </c>
      <c r="X71" s="97" t="s">
        <v>411</v>
      </c>
      <c r="Y71" s="228"/>
      <c r="Z71" s="228" t="s">
        <v>858</v>
      </c>
      <c r="AA71" s="97"/>
      <c r="AB71" s="105" t="s">
        <v>643</v>
      </c>
      <c r="AC71" s="113">
        <v>20</v>
      </c>
      <c r="AD71" s="124">
        <v>7</v>
      </c>
      <c r="AE71" s="123">
        <f t="shared" si="10"/>
        <v>140</v>
      </c>
      <c r="AF71" s="123"/>
      <c r="AG71" s="125"/>
      <c r="AH71" s="124"/>
      <c r="AI71" s="124"/>
      <c r="AJ71" s="124"/>
      <c r="AK71" s="124"/>
      <c r="AL71" s="124"/>
      <c r="AM71" s="124"/>
      <c r="AN71" s="124"/>
      <c r="AO71" s="124"/>
      <c r="AP71" s="124"/>
      <c r="AQ71" s="124"/>
      <c r="AR71" s="124"/>
      <c r="AS71" s="124"/>
      <c r="AT71" s="124"/>
      <c r="AU71" s="124"/>
      <c r="AV71" s="124"/>
      <c r="AW71" s="124"/>
      <c r="AX71" s="124"/>
      <c r="AY71" s="124"/>
      <c r="AZ71" s="124"/>
      <c r="BA71" s="124"/>
    </row>
    <row r="72" spans="1:53" ht="15" customHeight="1" x14ac:dyDescent="0.75">
      <c r="A72" s="383"/>
      <c r="B72" s="513"/>
      <c r="C72" s="495" t="s">
        <v>913</v>
      </c>
      <c r="D72" s="498"/>
      <c r="E72" s="497" t="s">
        <v>886</v>
      </c>
      <c r="F72" s="503">
        <v>1</v>
      </c>
      <c r="G72" s="140"/>
      <c r="H72" s="141"/>
      <c r="I72" s="238">
        <f t="shared" si="11"/>
        <v>0</v>
      </c>
      <c r="J72" s="140"/>
      <c r="K72" s="240">
        <f t="shared" si="12"/>
        <v>0</v>
      </c>
      <c r="L72" s="140"/>
      <c r="M72" s="242">
        <f t="shared" si="13"/>
        <v>0</v>
      </c>
      <c r="N72" s="141"/>
      <c r="O72" s="238">
        <f t="shared" si="14"/>
        <v>0</v>
      </c>
      <c r="P72" s="393"/>
      <c r="Q72" s="394">
        <f t="shared" si="15"/>
        <v>0</v>
      </c>
      <c r="R72" s="397"/>
      <c r="S72" s="461">
        <f t="shared" si="16"/>
        <v>0</v>
      </c>
      <c r="T72" s="108">
        <f t="shared" si="17"/>
        <v>0</v>
      </c>
      <c r="U72" s="106">
        <f t="shared" si="18"/>
        <v>0</v>
      </c>
      <c r="V72" s="107">
        <f t="shared" si="19"/>
        <v>0</v>
      </c>
      <c r="X72" s="97" t="s">
        <v>557</v>
      </c>
      <c r="Y72" s="228"/>
      <c r="Z72" s="412" t="s">
        <v>860</v>
      </c>
      <c r="AA72" s="97"/>
      <c r="AB72" s="105" t="s">
        <v>729</v>
      </c>
      <c r="AC72" s="113">
        <v>18</v>
      </c>
      <c r="AD72" s="124">
        <v>7</v>
      </c>
      <c r="AE72" s="123">
        <f t="shared" si="10"/>
        <v>126</v>
      </c>
      <c r="AF72" s="123"/>
      <c r="AG72" s="125"/>
      <c r="AH72" s="124"/>
      <c r="AI72" s="124"/>
      <c r="AJ72" s="124"/>
      <c r="AK72" s="124"/>
      <c r="AL72" s="124"/>
      <c r="AM72" s="124"/>
      <c r="AN72" s="124"/>
      <c r="AO72" s="124"/>
      <c r="AP72" s="124"/>
      <c r="AQ72" s="124"/>
      <c r="AR72" s="124"/>
      <c r="AS72" s="124"/>
      <c r="AT72" s="124"/>
      <c r="AU72" s="124"/>
      <c r="AV72" s="124"/>
      <c r="AW72" s="124"/>
      <c r="AX72" s="124"/>
      <c r="AY72" s="124"/>
      <c r="AZ72" s="124"/>
      <c r="BA72" s="124"/>
    </row>
    <row r="73" spans="1:53" ht="15" customHeight="1" x14ac:dyDescent="0.75">
      <c r="A73" s="419"/>
      <c r="B73" s="506"/>
      <c r="C73" s="495" t="s">
        <v>762</v>
      </c>
      <c r="D73" s="498"/>
      <c r="E73" s="497" t="s">
        <v>886</v>
      </c>
      <c r="F73" s="503">
        <v>1</v>
      </c>
      <c r="G73" s="393"/>
      <c r="H73" s="394"/>
      <c r="I73" s="145">
        <f t="shared" si="11"/>
        <v>0</v>
      </c>
      <c r="J73" s="129"/>
      <c r="K73" s="461">
        <f t="shared" si="12"/>
        <v>0</v>
      </c>
      <c r="L73" s="393"/>
      <c r="M73" s="394">
        <f t="shared" si="13"/>
        <v>0</v>
      </c>
      <c r="N73" s="394"/>
      <c r="O73" s="395">
        <f t="shared" si="14"/>
        <v>0</v>
      </c>
      <c r="P73" s="393"/>
      <c r="Q73" s="394">
        <f t="shared" si="15"/>
        <v>0</v>
      </c>
      <c r="R73" s="394"/>
      <c r="S73" s="461">
        <f t="shared" si="16"/>
        <v>0</v>
      </c>
      <c r="T73" s="129">
        <f t="shared" si="17"/>
        <v>0</v>
      </c>
      <c r="U73" s="144">
        <f t="shared" si="18"/>
        <v>0</v>
      </c>
      <c r="V73" s="145">
        <f t="shared" si="19"/>
        <v>0</v>
      </c>
      <c r="X73" s="110"/>
      <c r="Y73" s="228"/>
      <c r="Z73" s="228"/>
      <c r="AA73" s="97"/>
      <c r="AB73" s="105"/>
      <c r="AC73" s="113"/>
      <c r="AD73" s="120"/>
      <c r="AE73" s="123">
        <f t="shared" si="10"/>
        <v>0</v>
      </c>
      <c r="AF73" s="123"/>
      <c r="AG73" s="125"/>
      <c r="AH73" s="122"/>
      <c r="AI73" s="121"/>
      <c r="AJ73" s="122"/>
      <c r="AK73" s="122"/>
      <c r="AL73" s="122"/>
      <c r="AM73" s="120"/>
      <c r="AN73" s="123"/>
      <c r="AO73" s="122"/>
      <c r="AP73" s="122"/>
      <c r="AQ73" s="94"/>
      <c r="AR73" s="94"/>
      <c r="AS73" s="94"/>
      <c r="AT73" s="94"/>
      <c r="AU73" s="94"/>
      <c r="AV73" s="94"/>
      <c r="AW73" s="94"/>
      <c r="AX73" s="94"/>
      <c r="AY73" s="124"/>
      <c r="AZ73" s="126"/>
      <c r="BA73" s="126"/>
    </row>
    <row r="74" spans="1:53" ht="15" customHeight="1" x14ac:dyDescent="0.75">
      <c r="A74" s="432"/>
      <c r="B74" s="519"/>
      <c r="C74" s="495" t="s">
        <v>765</v>
      </c>
      <c r="D74" s="498"/>
      <c r="E74" s="497" t="s">
        <v>886</v>
      </c>
      <c r="F74" s="503">
        <v>1</v>
      </c>
      <c r="G74" s="129"/>
      <c r="H74" s="144"/>
      <c r="I74" s="145">
        <f t="shared" si="11"/>
        <v>0</v>
      </c>
      <c r="J74" s="129"/>
      <c r="K74" s="261">
        <f t="shared" si="12"/>
        <v>0</v>
      </c>
      <c r="L74" s="393"/>
      <c r="M74" s="394">
        <f t="shared" si="13"/>
        <v>0</v>
      </c>
      <c r="N74" s="394"/>
      <c r="O74" s="395">
        <f t="shared" si="14"/>
        <v>0</v>
      </c>
      <c r="P74" s="129"/>
      <c r="Q74" s="144">
        <f t="shared" si="15"/>
        <v>0</v>
      </c>
      <c r="R74" s="144"/>
      <c r="S74" s="261">
        <f t="shared" si="16"/>
        <v>0</v>
      </c>
      <c r="T74" s="129">
        <f t="shared" si="17"/>
        <v>0</v>
      </c>
      <c r="U74" s="144">
        <f t="shared" si="18"/>
        <v>0</v>
      </c>
      <c r="V74" s="145">
        <f t="shared" si="19"/>
        <v>0</v>
      </c>
      <c r="X74" s="117" t="s">
        <v>415</v>
      </c>
      <c r="Y74" s="118"/>
      <c r="Z74" s="118" t="s">
        <v>862</v>
      </c>
      <c r="AA74" s="97"/>
      <c r="AB74" s="105"/>
      <c r="AC74" s="113"/>
      <c r="AD74" s="124"/>
      <c r="AE74" s="123">
        <f t="shared" si="10"/>
        <v>0</v>
      </c>
      <c r="AF74" s="123"/>
      <c r="AG74" s="125"/>
      <c r="AH74" s="126"/>
      <c r="AI74" s="121"/>
      <c r="AJ74" s="122"/>
      <c r="AK74" s="122"/>
      <c r="AL74" s="122"/>
      <c r="AM74" s="124"/>
      <c r="AN74" s="125"/>
      <c r="AO74" s="126"/>
      <c r="AP74" s="126"/>
      <c r="AQ74" s="94"/>
      <c r="AR74" s="94"/>
      <c r="AS74" s="94"/>
      <c r="AT74" s="94"/>
      <c r="AU74" s="94"/>
      <c r="AV74" s="94"/>
      <c r="AW74" s="94"/>
      <c r="AX74" s="94"/>
      <c r="AY74" s="124"/>
      <c r="AZ74" s="126"/>
      <c r="BA74" s="126"/>
    </row>
    <row r="75" spans="1:53" ht="15" customHeight="1" x14ac:dyDescent="0.75">
      <c r="A75" s="258"/>
      <c r="B75" s="258"/>
      <c r="C75" s="520" t="s">
        <v>914</v>
      </c>
      <c r="D75" s="505"/>
      <c r="E75" s="500"/>
      <c r="F75" s="503"/>
      <c r="G75" s="140"/>
      <c r="H75" s="141"/>
      <c r="I75" s="238">
        <f t="shared" si="11"/>
        <v>0</v>
      </c>
      <c r="J75" s="140"/>
      <c r="K75" s="240">
        <f t="shared" si="12"/>
        <v>0</v>
      </c>
      <c r="L75" s="140"/>
      <c r="M75" s="242">
        <f t="shared" si="13"/>
        <v>0</v>
      </c>
      <c r="N75" s="141"/>
      <c r="O75" s="238">
        <f t="shared" si="14"/>
        <v>0</v>
      </c>
      <c r="P75" s="393"/>
      <c r="Q75" s="394">
        <f t="shared" si="15"/>
        <v>0</v>
      </c>
      <c r="R75" s="397"/>
      <c r="S75" s="461">
        <f t="shared" si="16"/>
        <v>0</v>
      </c>
      <c r="T75" s="108">
        <f t="shared" si="17"/>
        <v>0</v>
      </c>
      <c r="U75" s="106">
        <f t="shared" si="18"/>
        <v>0</v>
      </c>
      <c r="V75" s="107">
        <f t="shared" si="19"/>
        <v>0</v>
      </c>
      <c r="X75" s="110" t="s">
        <v>418</v>
      </c>
      <c r="Y75" s="228"/>
      <c r="Z75" s="228" t="s">
        <v>864</v>
      </c>
      <c r="AA75" s="97"/>
      <c r="AB75" s="105" t="s">
        <v>886</v>
      </c>
      <c r="AC75" s="113">
        <v>1</v>
      </c>
      <c r="AD75" s="124">
        <v>500</v>
      </c>
      <c r="AE75" s="123">
        <f t="shared" si="10"/>
        <v>500</v>
      </c>
      <c r="AF75" s="123"/>
      <c r="AG75" s="125"/>
      <c r="AH75" s="125"/>
      <c r="AI75" s="125"/>
      <c r="AJ75" s="125"/>
      <c r="AK75" s="125"/>
      <c r="AL75" s="125"/>
      <c r="AM75" s="125"/>
      <c r="AN75" s="125"/>
      <c r="AO75" s="125"/>
      <c r="AP75" s="125"/>
      <c r="AQ75" s="125"/>
      <c r="AR75" s="125"/>
      <c r="AS75" s="125"/>
      <c r="AT75" s="125"/>
      <c r="AU75" s="125"/>
      <c r="AV75" s="125"/>
      <c r="AW75" s="125"/>
      <c r="AX75" s="125"/>
      <c r="AY75" s="125"/>
      <c r="AZ75" s="125"/>
      <c r="BA75" s="125"/>
    </row>
    <row r="76" spans="1:53" ht="15" customHeight="1" thickBot="1" x14ac:dyDescent="0.9">
      <c r="C76" s="527" t="s">
        <v>915</v>
      </c>
      <c r="D76" s="496"/>
      <c r="E76" s="502"/>
      <c r="F76" s="503"/>
      <c r="G76" s="142"/>
      <c r="H76" s="143"/>
      <c r="I76" s="239">
        <f t="shared" si="11"/>
        <v>0</v>
      </c>
      <c r="J76" s="142"/>
      <c r="K76" s="241">
        <f t="shared" si="12"/>
        <v>0</v>
      </c>
      <c r="L76" s="142"/>
      <c r="M76" s="243">
        <f t="shared" si="13"/>
        <v>0</v>
      </c>
      <c r="N76" s="143"/>
      <c r="O76" s="239">
        <f t="shared" si="14"/>
        <v>0</v>
      </c>
      <c r="P76" s="438"/>
      <c r="Q76" s="439">
        <f t="shared" si="15"/>
        <v>0</v>
      </c>
      <c r="R76" s="440"/>
      <c r="S76" s="475">
        <f t="shared" si="16"/>
        <v>0</v>
      </c>
      <c r="T76" s="132">
        <f t="shared" si="17"/>
        <v>0</v>
      </c>
      <c r="U76" s="133">
        <f t="shared" si="18"/>
        <v>0</v>
      </c>
      <c r="V76" s="134">
        <f t="shared" si="19"/>
        <v>0</v>
      </c>
      <c r="X76" s="110" t="s">
        <v>421</v>
      </c>
      <c r="Y76" s="228"/>
      <c r="Z76" s="228" t="s">
        <v>866</v>
      </c>
      <c r="AA76" s="97"/>
      <c r="AB76" s="105" t="s">
        <v>164</v>
      </c>
      <c r="AC76" s="113">
        <v>1</v>
      </c>
      <c r="AD76" s="124">
        <v>75</v>
      </c>
      <c r="AE76" s="123">
        <f t="shared" si="10"/>
        <v>75</v>
      </c>
      <c r="AF76" s="123"/>
      <c r="AG76" s="125"/>
      <c r="AH76" s="125"/>
      <c r="AI76" s="125"/>
      <c r="AJ76" s="125"/>
      <c r="AK76" s="125"/>
      <c r="AL76" s="125"/>
      <c r="AM76" s="125"/>
      <c r="AN76" s="125"/>
      <c r="AO76" s="125"/>
      <c r="AP76" s="125"/>
      <c r="AQ76" s="125"/>
      <c r="AR76" s="125"/>
      <c r="AS76" s="125"/>
      <c r="AT76" s="125"/>
      <c r="AU76" s="125"/>
      <c r="AV76" s="125"/>
      <c r="AW76" s="125"/>
      <c r="AX76" s="125"/>
      <c r="AY76" s="125"/>
      <c r="AZ76" s="125"/>
      <c r="BA76" s="125"/>
    </row>
    <row r="77" spans="1:53" ht="15" customHeight="1" thickTop="1" x14ac:dyDescent="0.7">
      <c r="C77" s="495" t="s">
        <v>916</v>
      </c>
      <c r="D77" s="498"/>
      <c r="E77" s="497" t="s">
        <v>886</v>
      </c>
      <c r="F77" s="492">
        <v>1</v>
      </c>
      <c r="G77" s="528"/>
      <c r="H77" s="529"/>
      <c r="I77" s="252">
        <f t="shared" si="11"/>
        <v>0</v>
      </c>
      <c r="J77" s="530"/>
      <c r="K77" s="262">
        <f t="shared" si="12"/>
        <v>0</v>
      </c>
      <c r="L77" s="528"/>
      <c r="M77" s="253">
        <f t="shared" si="13"/>
        <v>0</v>
      </c>
      <c r="N77" s="531"/>
      <c r="O77" s="252">
        <f t="shared" si="14"/>
        <v>0</v>
      </c>
      <c r="P77" s="528"/>
      <c r="Q77" s="254">
        <f t="shared" si="15"/>
        <v>0</v>
      </c>
      <c r="R77" s="531"/>
      <c r="S77" s="263">
        <f t="shared" si="16"/>
        <v>0</v>
      </c>
      <c r="T77" s="256">
        <f t="shared" si="17"/>
        <v>0</v>
      </c>
      <c r="U77" s="254">
        <f t="shared" si="18"/>
        <v>0</v>
      </c>
      <c r="V77" s="255">
        <f t="shared" si="19"/>
        <v>0</v>
      </c>
      <c r="X77" s="118" t="s">
        <v>885</v>
      </c>
      <c r="Y77" s="447"/>
      <c r="Z77" s="448"/>
      <c r="AA77" s="97"/>
      <c r="AB77" s="97"/>
      <c r="AC77" s="103"/>
      <c r="AD77" s="449"/>
      <c r="AE77" s="450"/>
      <c r="AF77" s="125"/>
      <c r="AG77" s="451"/>
      <c r="AH77" s="126"/>
      <c r="AI77" s="311"/>
      <c r="AJ77" s="125"/>
      <c r="AK77" s="452"/>
      <c r="AL77" s="126"/>
      <c r="AM77" s="449"/>
      <c r="AN77" s="125"/>
      <c r="AO77" s="452"/>
      <c r="AP77" s="126"/>
      <c r="AQ77" s="453"/>
      <c r="AR77" s="312"/>
      <c r="AS77" s="312"/>
      <c r="AT77" s="312"/>
      <c r="AU77" s="312"/>
      <c r="AV77" s="312"/>
      <c r="AW77" s="312"/>
      <c r="AX77" s="454"/>
      <c r="AY77" s="124"/>
      <c r="AZ77" s="126"/>
      <c r="BA77" s="126"/>
    </row>
    <row r="78" spans="1:53" ht="15" customHeight="1" x14ac:dyDescent="0.75">
      <c r="C78" s="508" t="s">
        <v>749</v>
      </c>
      <c r="D78" s="505"/>
      <c r="E78" s="502" t="s">
        <v>886</v>
      </c>
      <c r="F78" s="532">
        <v>1</v>
      </c>
      <c r="G78" s="533"/>
      <c r="H78" s="533"/>
      <c r="I78" s="534">
        <f t="shared" si="11"/>
        <v>0</v>
      </c>
      <c r="J78" s="533"/>
      <c r="K78" s="535">
        <f t="shared" si="12"/>
        <v>0</v>
      </c>
      <c r="L78" s="533"/>
      <c r="M78" s="534">
        <f t="shared" si="13"/>
        <v>0</v>
      </c>
      <c r="N78" s="533"/>
      <c r="O78" s="534">
        <f t="shared" si="14"/>
        <v>0</v>
      </c>
      <c r="P78" s="533"/>
      <c r="Q78" s="534">
        <f t="shared" si="15"/>
        <v>0</v>
      </c>
      <c r="R78" s="533"/>
      <c r="S78" s="535">
        <f t="shared" si="16"/>
        <v>0</v>
      </c>
      <c r="T78" s="534">
        <f t="shared" si="17"/>
        <v>0</v>
      </c>
      <c r="U78" s="534">
        <f t="shared" si="18"/>
        <v>0</v>
      </c>
      <c r="V78" s="534">
        <f t="shared" si="19"/>
        <v>0</v>
      </c>
      <c r="AE78" s="456">
        <f>SUM(AE6:AE76)</f>
        <v>16214.192594594595</v>
      </c>
      <c r="AF78" s="456"/>
    </row>
    <row r="79" spans="1:53" ht="15" customHeight="1" x14ac:dyDescent="0.75">
      <c r="C79" s="495" t="s">
        <v>917</v>
      </c>
      <c r="D79" s="505"/>
      <c r="E79" s="502" t="s">
        <v>886</v>
      </c>
      <c r="F79" s="532">
        <v>1</v>
      </c>
      <c r="G79" s="533"/>
      <c r="H79" s="533"/>
      <c r="I79" s="534">
        <f t="shared" si="11"/>
        <v>0</v>
      </c>
      <c r="J79" s="533"/>
      <c r="K79" s="535">
        <f t="shared" si="12"/>
        <v>0</v>
      </c>
      <c r="L79" s="533"/>
      <c r="M79" s="534">
        <f t="shared" si="13"/>
        <v>0</v>
      </c>
      <c r="N79" s="533"/>
      <c r="O79" s="534">
        <f t="shared" si="14"/>
        <v>0</v>
      </c>
      <c r="P79" s="533"/>
      <c r="Q79" s="536">
        <f t="shared" si="15"/>
        <v>0</v>
      </c>
      <c r="R79" s="533"/>
      <c r="S79" s="537">
        <f t="shared" si="16"/>
        <v>0</v>
      </c>
      <c r="T79" s="534">
        <f t="shared" si="17"/>
        <v>0</v>
      </c>
      <c r="U79" s="534">
        <f t="shared" si="18"/>
        <v>0</v>
      </c>
      <c r="V79" s="534">
        <f t="shared" si="19"/>
        <v>0</v>
      </c>
    </row>
    <row r="80" spans="1:53" ht="15" customHeight="1" x14ac:dyDescent="0.75">
      <c r="C80" s="495"/>
      <c r="D80" s="511"/>
      <c r="E80" s="497"/>
      <c r="F80" s="538"/>
      <c r="G80" s="533"/>
      <c r="H80" s="533"/>
      <c r="I80" s="534">
        <f t="shared" si="11"/>
        <v>0</v>
      </c>
      <c r="J80" s="533"/>
      <c r="K80" s="535">
        <f t="shared" si="12"/>
        <v>0</v>
      </c>
      <c r="L80" s="533"/>
      <c r="M80" s="534">
        <f t="shared" si="13"/>
        <v>0</v>
      </c>
      <c r="N80" s="533"/>
      <c r="O80" s="534">
        <f t="shared" si="14"/>
        <v>0</v>
      </c>
      <c r="P80" s="533"/>
      <c r="Q80" s="536">
        <f t="shared" si="15"/>
        <v>0</v>
      </c>
      <c r="R80" s="533"/>
      <c r="S80" s="535">
        <f t="shared" si="16"/>
        <v>0</v>
      </c>
      <c r="T80" s="534">
        <f t="shared" si="17"/>
        <v>0</v>
      </c>
      <c r="U80" s="534">
        <f t="shared" si="18"/>
        <v>0</v>
      </c>
      <c r="V80" s="534">
        <f t="shared" si="19"/>
        <v>0</v>
      </c>
    </row>
    <row r="81" spans="1:59" ht="15" customHeight="1" x14ac:dyDescent="0.75">
      <c r="C81" s="495"/>
      <c r="D81" s="498"/>
      <c r="E81" s="497"/>
      <c r="F81" s="538"/>
      <c r="G81" s="533"/>
      <c r="H81" s="533"/>
      <c r="I81" s="534">
        <f t="shared" si="11"/>
        <v>0</v>
      </c>
      <c r="J81" s="533"/>
      <c r="K81" s="535">
        <f t="shared" si="12"/>
        <v>0</v>
      </c>
      <c r="L81" s="533"/>
      <c r="M81" s="534">
        <f t="shared" si="13"/>
        <v>0</v>
      </c>
      <c r="N81" s="533"/>
      <c r="O81" s="534">
        <f t="shared" si="14"/>
        <v>0</v>
      </c>
      <c r="P81" s="533"/>
      <c r="Q81" s="534">
        <f t="shared" si="15"/>
        <v>0</v>
      </c>
      <c r="R81" s="533"/>
      <c r="S81" s="535">
        <f t="shared" si="16"/>
        <v>0</v>
      </c>
      <c r="T81" s="534">
        <f t="shared" si="17"/>
        <v>0</v>
      </c>
      <c r="U81" s="534">
        <f t="shared" si="18"/>
        <v>0</v>
      </c>
      <c r="V81" s="534">
        <f t="shared" si="19"/>
        <v>0</v>
      </c>
    </row>
    <row r="82" spans="1:59" s="119" customFormat="1" ht="30" customHeight="1" x14ac:dyDescent="0.75">
      <c r="A82" s="360"/>
      <c r="B82" s="114" t="s">
        <v>305</v>
      </c>
      <c r="C82" s="361" t="s">
        <v>770</v>
      </c>
      <c r="D82" s="97"/>
      <c r="E82" s="98"/>
      <c r="F82" s="396"/>
      <c r="G82" s="264"/>
      <c r="H82" s="264"/>
      <c r="I82" s="264"/>
      <c r="J82" s="264"/>
      <c r="K82" s="265"/>
      <c r="L82" s="264"/>
      <c r="M82" s="264"/>
      <c r="N82" s="264"/>
      <c r="O82" s="264"/>
      <c r="P82" s="264"/>
      <c r="Q82" s="264"/>
      <c r="R82" s="264"/>
      <c r="S82" s="265"/>
      <c r="T82" s="264"/>
      <c r="U82" s="264"/>
      <c r="V82" s="264"/>
      <c r="W82" s="226"/>
      <c r="X82" s="117"/>
      <c r="Y82" s="114"/>
      <c r="Z82" s="227"/>
      <c r="AA82" s="97"/>
      <c r="AB82" s="98"/>
      <c r="AC82" s="97"/>
      <c r="AE82" s="117"/>
      <c r="AF82" s="114"/>
      <c r="AG82" s="97"/>
      <c r="AH82" s="98"/>
      <c r="AI82" s="97"/>
      <c r="AJ82" s="120"/>
      <c r="AK82" s="123"/>
      <c r="AL82" s="123"/>
      <c r="AM82" s="121"/>
      <c r="AN82" s="122"/>
      <c r="AO82" s="121"/>
      <c r="AP82" s="122"/>
      <c r="AQ82" s="122"/>
      <c r="AR82" s="122"/>
      <c r="AS82" s="120"/>
      <c r="AT82" s="123"/>
      <c r="AU82" s="122"/>
      <c r="AV82" s="122"/>
      <c r="AW82" s="94"/>
      <c r="AX82" s="94"/>
      <c r="AY82" s="94"/>
      <c r="AZ82" s="94"/>
      <c r="BA82" s="94"/>
      <c r="BB82" s="94"/>
      <c r="BC82" s="94"/>
      <c r="BD82" s="94"/>
      <c r="BE82" s="259"/>
      <c r="BF82" s="226"/>
      <c r="BG82" s="226"/>
    </row>
    <row r="83" spans="1:59" ht="15" customHeight="1" x14ac:dyDescent="0.75">
      <c r="C83" s="495" t="s">
        <v>772</v>
      </c>
      <c r="D83" s="498"/>
      <c r="E83" s="497" t="s">
        <v>886</v>
      </c>
      <c r="F83" s="539">
        <v>1</v>
      </c>
      <c r="G83" s="533"/>
      <c r="H83" s="533"/>
      <c r="I83" s="534">
        <f t="shared" si="11"/>
        <v>0</v>
      </c>
      <c r="J83" s="533"/>
      <c r="K83" s="535">
        <f t="shared" si="12"/>
        <v>0</v>
      </c>
      <c r="L83" s="533"/>
      <c r="M83" s="534">
        <f t="shared" si="13"/>
        <v>0</v>
      </c>
      <c r="N83" s="533"/>
      <c r="O83" s="534">
        <f t="shared" si="14"/>
        <v>0</v>
      </c>
      <c r="P83" s="533"/>
      <c r="Q83" s="534">
        <f t="shared" si="15"/>
        <v>0</v>
      </c>
      <c r="R83" s="533"/>
      <c r="S83" s="535">
        <f t="shared" si="16"/>
        <v>0</v>
      </c>
      <c r="T83" s="534">
        <f t="shared" si="17"/>
        <v>0</v>
      </c>
      <c r="U83" s="534">
        <f t="shared" si="18"/>
        <v>0</v>
      </c>
      <c r="V83" s="534">
        <f t="shared" si="19"/>
        <v>0</v>
      </c>
    </row>
    <row r="84" spans="1:59" ht="15" customHeight="1" x14ac:dyDescent="0.75">
      <c r="C84" s="495" t="s">
        <v>774</v>
      </c>
      <c r="D84" s="498"/>
      <c r="E84" s="497" t="s">
        <v>886</v>
      </c>
      <c r="F84" s="539">
        <v>1</v>
      </c>
      <c r="G84" s="533"/>
      <c r="H84" s="533"/>
      <c r="I84" s="534">
        <f t="shared" si="11"/>
        <v>0</v>
      </c>
      <c r="J84" s="533"/>
      <c r="K84" s="535">
        <f t="shared" si="12"/>
        <v>0</v>
      </c>
      <c r="L84" s="533"/>
      <c r="M84" s="534">
        <f t="shared" si="13"/>
        <v>0</v>
      </c>
      <c r="N84" s="533"/>
      <c r="O84" s="534">
        <f t="shared" si="14"/>
        <v>0</v>
      </c>
      <c r="P84" s="533"/>
      <c r="Q84" s="534">
        <f t="shared" si="15"/>
        <v>0</v>
      </c>
      <c r="R84" s="533"/>
      <c r="S84" s="535">
        <f t="shared" si="16"/>
        <v>0</v>
      </c>
      <c r="T84" s="534">
        <f t="shared" si="17"/>
        <v>0</v>
      </c>
      <c r="U84" s="534">
        <f t="shared" si="18"/>
        <v>0</v>
      </c>
      <c r="V84" s="534">
        <f t="shared" si="19"/>
        <v>0</v>
      </c>
    </row>
    <row r="85" spans="1:59" ht="15" customHeight="1" x14ac:dyDescent="0.75">
      <c r="C85" s="495" t="s">
        <v>776</v>
      </c>
      <c r="D85" s="498"/>
      <c r="E85" s="497" t="s">
        <v>886</v>
      </c>
      <c r="F85" s="539">
        <v>1</v>
      </c>
      <c r="G85" s="533"/>
      <c r="H85" s="533"/>
      <c r="I85" s="534">
        <f t="shared" si="11"/>
        <v>0</v>
      </c>
      <c r="J85" s="533"/>
      <c r="K85" s="535">
        <f t="shared" si="12"/>
        <v>0</v>
      </c>
      <c r="L85" s="533"/>
      <c r="M85" s="534">
        <f t="shared" si="13"/>
        <v>0</v>
      </c>
      <c r="N85" s="533"/>
      <c r="O85" s="534">
        <f t="shared" si="14"/>
        <v>0</v>
      </c>
      <c r="P85" s="533"/>
      <c r="Q85" s="534">
        <f t="shared" si="15"/>
        <v>0</v>
      </c>
      <c r="R85" s="533"/>
      <c r="S85" s="535">
        <f t="shared" si="16"/>
        <v>0</v>
      </c>
      <c r="T85" s="534">
        <f t="shared" si="17"/>
        <v>0</v>
      </c>
      <c r="U85" s="534">
        <f t="shared" si="18"/>
        <v>0</v>
      </c>
      <c r="V85" s="534">
        <f t="shared" si="19"/>
        <v>0</v>
      </c>
    </row>
    <row r="86" spans="1:59" ht="15" customHeight="1" x14ac:dyDescent="0.75">
      <c r="C86" s="495" t="s">
        <v>990</v>
      </c>
      <c r="D86" s="498"/>
      <c r="E86" s="497" t="s">
        <v>886</v>
      </c>
      <c r="F86" s="539">
        <v>1</v>
      </c>
      <c r="G86" s="533"/>
      <c r="H86" s="533"/>
      <c r="I86" s="534">
        <f t="shared" si="11"/>
        <v>0</v>
      </c>
      <c r="J86" s="533"/>
      <c r="K86" s="535">
        <f t="shared" si="12"/>
        <v>0</v>
      </c>
      <c r="L86" s="533"/>
      <c r="M86" s="534">
        <f t="shared" si="13"/>
        <v>0</v>
      </c>
      <c r="N86" s="533"/>
      <c r="O86" s="534">
        <f t="shared" si="14"/>
        <v>0</v>
      </c>
      <c r="P86" s="533"/>
      <c r="Q86" s="534">
        <f t="shared" si="15"/>
        <v>0</v>
      </c>
      <c r="R86" s="533"/>
      <c r="S86" s="535">
        <f t="shared" si="16"/>
        <v>0</v>
      </c>
      <c r="T86" s="534">
        <f t="shared" si="17"/>
        <v>0</v>
      </c>
      <c r="U86" s="534">
        <f t="shared" si="18"/>
        <v>0</v>
      </c>
      <c r="V86" s="534">
        <f t="shared" si="19"/>
        <v>0</v>
      </c>
    </row>
    <row r="87" spans="1:59" ht="15" customHeight="1" x14ac:dyDescent="0.75">
      <c r="C87" s="495" t="s">
        <v>918</v>
      </c>
      <c r="D87" s="498"/>
      <c r="E87" s="497" t="s">
        <v>886</v>
      </c>
      <c r="F87" s="539">
        <v>1</v>
      </c>
      <c r="G87" s="533"/>
      <c r="H87" s="533"/>
      <c r="I87" s="534">
        <f t="shared" si="11"/>
        <v>0</v>
      </c>
      <c r="J87" s="533"/>
      <c r="K87" s="535">
        <f t="shared" si="12"/>
        <v>0</v>
      </c>
      <c r="L87" s="533"/>
      <c r="M87" s="534">
        <f t="shared" si="13"/>
        <v>0</v>
      </c>
      <c r="N87" s="533"/>
      <c r="O87" s="534">
        <f t="shared" si="14"/>
        <v>0</v>
      </c>
      <c r="P87" s="533"/>
      <c r="Q87" s="534">
        <f t="shared" si="15"/>
        <v>0</v>
      </c>
      <c r="R87" s="533"/>
      <c r="S87" s="535">
        <f t="shared" si="16"/>
        <v>0</v>
      </c>
      <c r="T87" s="534">
        <f t="shared" si="17"/>
        <v>0</v>
      </c>
      <c r="U87" s="534">
        <f t="shared" si="18"/>
        <v>0</v>
      </c>
      <c r="V87" s="534">
        <f t="shared" si="19"/>
        <v>0</v>
      </c>
    </row>
    <row r="88" spans="1:59" ht="15" customHeight="1" x14ac:dyDescent="0.75">
      <c r="C88" s="495" t="s">
        <v>919</v>
      </c>
      <c r="D88" s="498"/>
      <c r="E88" s="497" t="s">
        <v>886</v>
      </c>
      <c r="F88" s="539">
        <v>1</v>
      </c>
      <c r="G88" s="533"/>
      <c r="H88" s="533"/>
      <c r="I88" s="534">
        <f t="shared" si="11"/>
        <v>0</v>
      </c>
      <c r="J88" s="533"/>
      <c r="K88" s="535">
        <f t="shared" si="12"/>
        <v>0</v>
      </c>
      <c r="L88" s="533"/>
      <c r="M88" s="534">
        <f t="shared" si="13"/>
        <v>0</v>
      </c>
      <c r="N88" s="533"/>
      <c r="O88" s="534">
        <f t="shared" si="14"/>
        <v>0</v>
      </c>
      <c r="P88" s="533"/>
      <c r="Q88" s="534">
        <f t="shared" si="15"/>
        <v>0</v>
      </c>
      <c r="R88" s="533"/>
      <c r="S88" s="535">
        <f t="shared" si="16"/>
        <v>0</v>
      </c>
      <c r="T88" s="534">
        <f t="shared" si="17"/>
        <v>0</v>
      </c>
      <c r="U88" s="534">
        <f t="shared" si="18"/>
        <v>0</v>
      </c>
      <c r="V88" s="534">
        <f t="shared" si="19"/>
        <v>0</v>
      </c>
    </row>
    <row r="89" spans="1:59" ht="15" customHeight="1" x14ac:dyDescent="0.75">
      <c r="C89" s="495" t="s">
        <v>920</v>
      </c>
      <c r="D89" s="498"/>
      <c r="E89" s="497" t="s">
        <v>886</v>
      </c>
      <c r="F89" s="539">
        <v>1</v>
      </c>
      <c r="G89" s="533"/>
      <c r="H89" s="533"/>
      <c r="I89" s="534">
        <f t="shared" si="11"/>
        <v>0</v>
      </c>
      <c r="J89" s="533"/>
      <c r="K89" s="535">
        <f t="shared" si="12"/>
        <v>0</v>
      </c>
      <c r="L89" s="533"/>
      <c r="M89" s="534">
        <f t="shared" si="13"/>
        <v>0</v>
      </c>
      <c r="N89" s="533"/>
      <c r="O89" s="534">
        <f t="shared" si="14"/>
        <v>0</v>
      </c>
      <c r="P89" s="533"/>
      <c r="Q89" s="534">
        <f t="shared" si="15"/>
        <v>0</v>
      </c>
      <c r="R89" s="533"/>
      <c r="S89" s="535">
        <f t="shared" si="16"/>
        <v>0</v>
      </c>
      <c r="T89" s="534">
        <f t="shared" si="17"/>
        <v>0</v>
      </c>
      <c r="U89" s="534">
        <f t="shared" si="18"/>
        <v>0</v>
      </c>
      <c r="V89" s="534">
        <f t="shared" si="19"/>
        <v>0</v>
      </c>
    </row>
    <row r="90" spans="1:59" ht="15" customHeight="1" x14ac:dyDescent="0.75">
      <c r="C90" s="495" t="s">
        <v>921</v>
      </c>
      <c r="D90" s="498"/>
      <c r="E90" s="497" t="s">
        <v>886</v>
      </c>
      <c r="F90" s="539">
        <v>1</v>
      </c>
      <c r="G90" s="533"/>
      <c r="H90" s="533"/>
      <c r="I90" s="534">
        <f t="shared" si="11"/>
        <v>0</v>
      </c>
      <c r="J90" s="533"/>
      <c r="K90" s="535">
        <f t="shared" si="12"/>
        <v>0</v>
      </c>
      <c r="L90" s="533"/>
      <c r="M90" s="534">
        <f t="shared" si="13"/>
        <v>0</v>
      </c>
      <c r="N90" s="533"/>
      <c r="O90" s="534">
        <f t="shared" si="14"/>
        <v>0</v>
      </c>
      <c r="P90" s="533"/>
      <c r="Q90" s="534">
        <f t="shared" si="15"/>
        <v>0</v>
      </c>
      <c r="R90" s="533"/>
      <c r="S90" s="535">
        <f t="shared" si="16"/>
        <v>0</v>
      </c>
      <c r="T90" s="534">
        <f t="shared" si="17"/>
        <v>0</v>
      </c>
      <c r="U90" s="534">
        <f t="shared" si="18"/>
        <v>0</v>
      </c>
      <c r="V90" s="534">
        <f t="shared" si="19"/>
        <v>0</v>
      </c>
    </row>
    <row r="91" spans="1:59" ht="15" customHeight="1" x14ac:dyDescent="0.75">
      <c r="C91" s="495" t="s">
        <v>922</v>
      </c>
      <c r="D91" s="498"/>
      <c r="E91" s="497" t="s">
        <v>886</v>
      </c>
      <c r="F91" s="539">
        <v>1</v>
      </c>
      <c r="G91" s="533"/>
      <c r="H91" s="533"/>
      <c r="I91" s="534">
        <f t="shared" si="11"/>
        <v>0</v>
      </c>
      <c r="J91" s="533"/>
      <c r="K91" s="535">
        <f t="shared" si="12"/>
        <v>0</v>
      </c>
      <c r="L91" s="533"/>
      <c r="M91" s="534">
        <f t="shared" si="13"/>
        <v>0</v>
      </c>
      <c r="N91" s="533"/>
      <c r="O91" s="534">
        <f t="shared" si="14"/>
        <v>0</v>
      </c>
      <c r="P91" s="533"/>
      <c r="Q91" s="534">
        <f t="shared" si="15"/>
        <v>0</v>
      </c>
      <c r="R91" s="533"/>
      <c r="S91" s="535">
        <f t="shared" si="16"/>
        <v>0</v>
      </c>
      <c r="T91" s="534">
        <f t="shared" si="17"/>
        <v>0</v>
      </c>
      <c r="U91" s="534">
        <f t="shared" si="18"/>
        <v>0</v>
      </c>
      <c r="V91" s="534">
        <f t="shared" si="19"/>
        <v>0</v>
      </c>
    </row>
    <row r="92" spans="1:59" ht="15" customHeight="1" x14ac:dyDescent="0.75">
      <c r="C92" s="495" t="s">
        <v>923</v>
      </c>
      <c r="D92" s="498"/>
      <c r="E92" s="497" t="s">
        <v>886</v>
      </c>
      <c r="F92" s="539">
        <v>1</v>
      </c>
      <c r="G92" s="533"/>
      <c r="H92" s="533"/>
      <c r="I92" s="534">
        <f t="shared" si="11"/>
        <v>0</v>
      </c>
      <c r="J92" s="533"/>
      <c r="K92" s="535">
        <f t="shared" si="12"/>
        <v>0</v>
      </c>
      <c r="L92" s="533"/>
      <c r="M92" s="534">
        <f t="shared" si="13"/>
        <v>0</v>
      </c>
      <c r="N92" s="533"/>
      <c r="O92" s="534">
        <f t="shared" si="14"/>
        <v>0</v>
      </c>
      <c r="P92" s="533"/>
      <c r="Q92" s="534">
        <f t="shared" si="15"/>
        <v>0</v>
      </c>
      <c r="R92" s="533"/>
      <c r="S92" s="535">
        <f t="shared" si="16"/>
        <v>0</v>
      </c>
      <c r="T92" s="534">
        <f t="shared" si="17"/>
        <v>0</v>
      </c>
      <c r="U92" s="534">
        <f t="shared" si="18"/>
        <v>0</v>
      </c>
      <c r="V92" s="534">
        <f t="shared" si="19"/>
        <v>0</v>
      </c>
    </row>
    <row r="93" spans="1:59" ht="15" customHeight="1" x14ac:dyDescent="0.75">
      <c r="C93" s="495" t="s">
        <v>1001</v>
      </c>
      <c r="D93" s="498"/>
      <c r="E93" s="497" t="s">
        <v>886</v>
      </c>
      <c r="F93" s="539">
        <v>1</v>
      </c>
      <c r="G93" s="533"/>
      <c r="H93" s="533"/>
      <c r="I93" s="534">
        <f t="shared" si="11"/>
        <v>0</v>
      </c>
      <c r="J93" s="533"/>
      <c r="K93" s="535">
        <f t="shared" si="12"/>
        <v>0</v>
      </c>
      <c r="L93" s="533"/>
      <c r="M93" s="534">
        <f t="shared" si="13"/>
        <v>0</v>
      </c>
      <c r="N93" s="533"/>
      <c r="O93" s="534">
        <f t="shared" si="14"/>
        <v>0</v>
      </c>
      <c r="P93" s="533"/>
      <c r="Q93" s="534">
        <f t="shared" si="15"/>
        <v>0</v>
      </c>
      <c r="R93" s="533"/>
      <c r="S93" s="535">
        <f t="shared" si="16"/>
        <v>0</v>
      </c>
      <c r="T93" s="534">
        <f t="shared" si="17"/>
        <v>0</v>
      </c>
      <c r="U93" s="534">
        <f t="shared" si="18"/>
        <v>0</v>
      </c>
      <c r="V93" s="534">
        <f t="shared" si="19"/>
        <v>0</v>
      </c>
    </row>
    <row r="94" spans="1:59" ht="15" customHeight="1" x14ac:dyDescent="0.75">
      <c r="C94" s="495" t="s">
        <v>1002</v>
      </c>
      <c r="D94" s="498"/>
      <c r="E94" s="497" t="s">
        <v>886</v>
      </c>
      <c r="F94" s="539">
        <v>1</v>
      </c>
      <c r="G94" s="533"/>
      <c r="H94" s="533"/>
      <c r="I94" s="534">
        <f t="shared" si="11"/>
        <v>0</v>
      </c>
      <c r="J94" s="533"/>
      <c r="K94" s="535">
        <f t="shared" si="12"/>
        <v>0</v>
      </c>
      <c r="L94" s="533"/>
      <c r="M94" s="534">
        <f t="shared" si="13"/>
        <v>0</v>
      </c>
      <c r="N94" s="533"/>
      <c r="O94" s="534">
        <f t="shared" si="14"/>
        <v>0</v>
      </c>
      <c r="P94" s="533"/>
      <c r="Q94" s="534">
        <f t="shared" si="15"/>
        <v>0</v>
      </c>
      <c r="R94" s="533"/>
      <c r="S94" s="535">
        <f t="shared" si="16"/>
        <v>0</v>
      </c>
      <c r="T94" s="534">
        <f t="shared" si="17"/>
        <v>0</v>
      </c>
      <c r="U94" s="534">
        <f t="shared" si="18"/>
        <v>0</v>
      </c>
      <c r="V94" s="534">
        <f t="shared" si="19"/>
        <v>0</v>
      </c>
    </row>
    <row r="95" spans="1:59" ht="15" customHeight="1" x14ac:dyDescent="0.75">
      <c r="C95" s="495" t="s">
        <v>787</v>
      </c>
      <c r="D95" s="498"/>
      <c r="E95" s="497" t="s">
        <v>886</v>
      </c>
      <c r="F95" s="539">
        <v>1</v>
      </c>
      <c r="G95" s="533"/>
      <c r="H95" s="533"/>
      <c r="I95" s="534">
        <f t="shared" si="11"/>
        <v>0</v>
      </c>
      <c r="J95" s="533"/>
      <c r="K95" s="535">
        <f t="shared" si="12"/>
        <v>0</v>
      </c>
      <c r="L95" s="533"/>
      <c r="M95" s="534">
        <f t="shared" si="13"/>
        <v>0</v>
      </c>
      <c r="N95" s="533"/>
      <c r="O95" s="534">
        <f t="shared" si="14"/>
        <v>0</v>
      </c>
      <c r="P95" s="533"/>
      <c r="Q95" s="534">
        <f t="shared" si="15"/>
        <v>0</v>
      </c>
      <c r="R95" s="533"/>
      <c r="S95" s="535">
        <f t="shared" si="16"/>
        <v>0</v>
      </c>
      <c r="T95" s="534">
        <f t="shared" si="17"/>
        <v>0</v>
      </c>
      <c r="U95" s="534">
        <f t="shared" si="18"/>
        <v>0</v>
      </c>
      <c r="V95" s="534">
        <f t="shared" si="19"/>
        <v>0</v>
      </c>
    </row>
    <row r="96" spans="1:59" ht="15" customHeight="1" x14ac:dyDescent="0.75">
      <c r="C96" s="495" t="s">
        <v>790</v>
      </c>
      <c r="D96" s="498"/>
      <c r="E96" s="497" t="s">
        <v>886</v>
      </c>
      <c r="F96" s="539">
        <v>1</v>
      </c>
      <c r="G96" s="533"/>
      <c r="H96" s="533"/>
      <c r="I96" s="534">
        <f t="shared" si="11"/>
        <v>0</v>
      </c>
      <c r="J96" s="533"/>
      <c r="K96" s="535">
        <f t="shared" si="12"/>
        <v>0</v>
      </c>
      <c r="L96" s="533"/>
      <c r="M96" s="534">
        <f t="shared" si="13"/>
        <v>0</v>
      </c>
      <c r="N96" s="533"/>
      <c r="O96" s="534">
        <f t="shared" si="14"/>
        <v>0</v>
      </c>
      <c r="P96" s="533"/>
      <c r="Q96" s="534">
        <f t="shared" si="15"/>
        <v>0</v>
      </c>
      <c r="R96" s="533"/>
      <c r="S96" s="535">
        <f t="shared" si="16"/>
        <v>0</v>
      </c>
      <c r="T96" s="534">
        <f t="shared" si="17"/>
        <v>0</v>
      </c>
      <c r="U96" s="534">
        <f t="shared" si="18"/>
        <v>0</v>
      </c>
      <c r="V96" s="534">
        <f t="shared" si="19"/>
        <v>0</v>
      </c>
    </row>
    <row r="97" spans="1:59" ht="15" customHeight="1" x14ac:dyDescent="0.75">
      <c r="C97" s="495" t="s">
        <v>924</v>
      </c>
      <c r="D97" s="498"/>
      <c r="E97" s="497" t="s">
        <v>886</v>
      </c>
      <c r="F97" s="539">
        <v>1</v>
      </c>
      <c r="G97" s="533"/>
      <c r="H97" s="533"/>
      <c r="I97" s="534">
        <f t="shared" si="11"/>
        <v>0</v>
      </c>
      <c r="J97" s="533"/>
      <c r="K97" s="535">
        <f t="shared" si="12"/>
        <v>0</v>
      </c>
      <c r="L97" s="533"/>
      <c r="M97" s="534">
        <f t="shared" si="13"/>
        <v>0</v>
      </c>
      <c r="N97" s="533"/>
      <c r="O97" s="534">
        <f t="shared" si="14"/>
        <v>0</v>
      </c>
      <c r="P97" s="533"/>
      <c r="Q97" s="534">
        <f t="shared" si="15"/>
        <v>0</v>
      </c>
      <c r="R97" s="533"/>
      <c r="S97" s="535">
        <f t="shared" si="16"/>
        <v>0</v>
      </c>
      <c r="T97" s="534">
        <f t="shared" si="17"/>
        <v>0</v>
      </c>
      <c r="U97" s="534">
        <f t="shared" si="18"/>
        <v>0</v>
      </c>
      <c r="V97" s="534">
        <f t="shared" si="19"/>
        <v>0</v>
      </c>
    </row>
    <row r="98" spans="1:59" ht="15" customHeight="1" x14ac:dyDescent="0.75">
      <c r="C98" s="495" t="s">
        <v>925</v>
      </c>
      <c r="D98" s="498"/>
      <c r="E98" s="500" t="s">
        <v>886</v>
      </c>
      <c r="F98" s="539">
        <v>1</v>
      </c>
      <c r="G98" s="533"/>
      <c r="H98" s="533"/>
      <c r="I98" s="534">
        <f t="shared" si="11"/>
        <v>0</v>
      </c>
      <c r="J98" s="533"/>
      <c r="K98" s="535">
        <f t="shared" si="12"/>
        <v>0</v>
      </c>
      <c r="L98" s="533"/>
      <c r="M98" s="534">
        <f t="shared" si="13"/>
        <v>0</v>
      </c>
      <c r="N98" s="533"/>
      <c r="O98" s="534">
        <f t="shared" si="14"/>
        <v>0</v>
      </c>
      <c r="P98" s="533"/>
      <c r="Q98" s="534">
        <f t="shared" si="15"/>
        <v>0</v>
      </c>
      <c r="R98" s="533"/>
      <c r="S98" s="535">
        <f t="shared" si="16"/>
        <v>0</v>
      </c>
      <c r="T98" s="534">
        <f t="shared" si="17"/>
        <v>0</v>
      </c>
      <c r="U98" s="534">
        <f t="shared" si="18"/>
        <v>0</v>
      </c>
      <c r="V98" s="534">
        <f t="shared" si="19"/>
        <v>0</v>
      </c>
    </row>
    <row r="99" spans="1:59" ht="15" customHeight="1" x14ac:dyDescent="0.75">
      <c r="C99" s="495" t="s">
        <v>926</v>
      </c>
      <c r="D99" s="498"/>
      <c r="E99" s="497" t="s">
        <v>886</v>
      </c>
      <c r="F99" s="539">
        <v>1</v>
      </c>
      <c r="G99" s="533"/>
      <c r="H99" s="533"/>
      <c r="I99" s="534">
        <f t="shared" si="11"/>
        <v>0</v>
      </c>
      <c r="J99" s="533"/>
      <c r="K99" s="535">
        <f t="shared" si="12"/>
        <v>0</v>
      </c>
      <c r="L99" s="533"/>
      <c r="M99" s="534">
        <f t="shared" si="13"/>
        <v>0</v>
      </c>
      <c r="N99" s="533"/>
      <c r="O99" s="534">
        <f t="shared" si="14"/>
        <v>0</v>
      </c>
      <c r="P99" s="533"/>
      <c r="Q99" s="534">
        <f t="shared" si="15"/>
        <v>0</v>
      </c>
      <c r="R99" s="533"/>
      <c r="S99" s="535">
        <f t="shared" si="16"/>
        <v>0</v>
      </c>
      <c r="T99" s="534">
        <f t="shared" si="17"/>
        <v>0</v>
      </c>
      <c r="U99" s="534">
        <f t="shared" si="18"/>
        <v>0</v>
      </c>
      <c r="V99" s="534">
        <f t="shared" si="19"/>
        <v>0</v>
      </c>
    </row>
    <row r="100" spans="1:59" ht="15" customHeight="1" x14ac:dyDescent="0.75">
      <c r="C100" s="495" t="s">
        <v>927</v>
      </c>
      <c r="D100" s="498"/>
      <c r="E100" s="497" t="s">
        <v>886</v>
      </c>
      <c r="F100" s="539">
        <v>1</v>
      </c>
      <c r="G100" s="533"/>
      <c r="H100" s="533"/>
      <c r="I100" s="534">
        <f t="shared" si="11"/>
        <v>0</v>
      </c>
      <c r="J100" s="533"/>
      <c r="K100" s="535">
        <f t="shared" si="12"/>
        <v>0</v>
      </c>
      <c r="L100" s="533"/>
      <c r="M100" s="534">
        <f t="shared" si="13"/>
        <v>0</v>
      </c>
      <c r="N100" s="533"/>
      <c r="O100" s="534">
        <f t="shared" si="14"/>
        <v>0</v>
      </c>
      <c r="P100" s="533"/>
      <c r="Q100" s="534">
        <f t="shared" si="15"/>
        <v>0</v>
      </c>
      <c r="R100" s="533"/>
      <c r="S100" s="535">
        <f t="shared" si="16"/>
        <v>0</v>
      </c>
      <c r="T100" s="534">
        <f t="shared" si="17"/>
        <v>0</v>
      </c>
      <c r="U100" s="534">
        <f t="shared" si="18"/>
        <v>0</v>
      </c>
      <c r="V100" s="534">
        <f t="shared" si="19"/>
        <v>0</v>
      </c>
    </row>
    <row r="101" spans="1:59" ht="15" customHeight="1" x14ac:dyDescent="0.75">
      <c r="C101" s="495"/>
      <c r="D101" s="511"/>
      <c r="E101" s="497"/>
      <c r="F101" s="540"/>
      <c r="G101" s="533"/>
      <c r="H101" s="533"/>
      <c r="I101" s="534">
        <f t="shared" si="11"/>
        <v>0</v>
      </c>
      <c r="J101" s="533"/>
      <c r="K101" s="535">
        <f t="shared" si="12"/>
        <v>0</v>
      </c>
      <c r="L101" s="533"/>
      <c r="M101" s="534">
        <f t="shared" si="13"/>
        <v>0</v>
      </c>
      <c r="N101" s="533"/>
      <c r="O101" s="534">
        <f t="shared" si="14"/>
        <v>0</v>
      </c>
      <c r="P101" s="533"/>
      <c r="Q101" s="534">
        <f t="shared" si="15"/>
        <v>0</v>
      </c>
      <c r="R101" s="533"/>
      <c r="S101" s="535">
        <f t="shared" si="16"/>
        <v>0</v>
      </c>
      <c r="T101" s="534">
        <f t="shared" si="17"/>
        <v>0</v>
      </c>
      <c r="U101" s="534">
        <f t="shared" si="18"/>
        <v>0</v>
      </c>
      <c r="V101" s="534">
        <f t="shared" si="19"/>
        <v>0</v>
      </c>
    </row>
    <row r="102" spans="1:59" s="119" customFormat="1" ht="30" customHeight="1" x14ac:dyDescent="0.75">
      <c r="A102" s="360"/>
      <c r="B102" s="114" t="s">
        <v>319</v>
      </c>
      <c r="C102" s="361" t="s">
        <v>1013</v>
      </c>
      <c r="D102" s="97"/>
      <c r="E102" s="98"/>
      <c r="F102" s="396"/>
      <c r="G102" s="264"/>
      <c r="H102" s="264"/>
      <c r="I102" s="264"/>
      <c r="J102" s="264"/>
      <c r="K102" s="265"/>
      <c r="L102" s="264"/>
      <c r="M102" s="264"/>
      <c r="N102" s="264"/>
      <c r="O102" s="264"/>
      <c r="P102" s="264"/>
      <c r="Q102" s="264"/>
      <c r="R102" s="264"/>
      <c r="S102" s="265"/>
      <c r="T102" s="264"/>
      <c r="U102" s="264"/>
      <c r="V102" s="264"/>
      <c r="W102" s="226"/>
      <c r="X102" s="117"/>
      <c r="Y102" s="114"/>
      <c r="Z102" s="227"/>
      <c r="AA102" s="97"/>
      <c r="AB102" s="98"/>
      <c r="AC102" s="97"/>
      <c r="AE102" s="117"/>
      <c r="AF102" s="114"/>
      <c r="AG102" s="97"/>
      <c r="AH102" s="98"/>
      <c r="AI102" s="97"/>
      <c r="AJ102" s="120"/>
      <c r="AK102" s="123"/>
      <c r="AL102" s="123"/>
      <c r="AM102" s="121"/>
      <c r="AN102" s="122"/>
      <c r="AO102" s="121"/>
      <c r="AP102" s="122"/>
      <c r="AQ102" s="122"/>
      <c r="AR102" s="122"/>
      <c r="AS102" s="120"/>
      <c r="AT102" s="123"/>
      <c r="AU102" s="122"/>
      <c r="AV102" s="122"/>
      <c r="AW102" s="94"/>
      <c r="AX102" s="94"/>
      <c r="AY102" s="94"/>
      <c r="AZ102" s="94"/>
      <c r="BA102" s="94"/>
      <c r="BB102" s="94"/>
      <c r="BC102" s="94"/>
      <c r="BD102" s="94"/>
      <c r="BE102" s="259"/>
      <c r="BF102" s="226"/>
      <c r="BG102" s="226"/>
    </row>
    <row r="103" spans="1:59" s="260" customFormat="1" ht="15.75" x14ac:dyDescent="0.75">
      <c r="A103" s="249"/>
      <c r="B103" s="249"/>
      <c r="C103" s="541" t="s">
        <v>952</v>
      </c>
      <c r="D103" s="491"/>
      <c r="E103" s="492" t="s">
        <v>886</v>
      </c>
      <c r="F103" s="539">
        <v>1</v>
      </c>
      <c r="G103" s="533"/>
      <c r="H103" s="533"/>
      <c r="I103" s="534">
        <f t="shared" si="11"/>
        <v>0</v>
      </c>
      <c r="J103" s="533"/>
      <c r="K103" s="535">
        <f t="shared" si="12"/>
        <v>0</v>
      </c>
      <c r="L103" s="533"/>
      <c r="M103" s="534">
        <f t="shared" si="13"/>
        <v>0</v>
      </c>
      <c r="N103" s="533"/>
      <c r="O103" s="534">
        <f t="shared" si="14"/>
        <v>0</v>
      </c>
      <c r="P103" s="533"/>
      <c r="Q103" s="534">
        <f t="shared" si="15"/>
        <v>0</v>
      </c>
      <c r="R103" s="533"/>
      <c r="S103" s="535">
        <f t="shared" si="16"/>
        <v>0</v>
      </c>
      <c r="T103" s="534">
        <f t="shared" si="17"/>
        <v>0</v>
      </c>
      <c r="U103" s="534">
        <f t="shared" si="18"/>
        <v>0</v>
      </c>
      <c r="V103" s="534">
        <f t="shared" si="19"/>
        <v>0</v>
      </c>
      <c r="W103" s="249"/>
      <c r="X103" s="249"/>
      <c r="Y103" s="249"/>
      <c r="Z103" s="249"/>
      <c r="AA103" s="249"/>
      <c r="AB103" s="249"/>
      <c r="AC103" s="249"/>
      <c r="AD103" s="249"/>
      <c r="AE103" s="249"/>
      <c r="AF103" s="249"/>
      <c r="AG103" s="249"/>
      <c r="AH103" s="249"/>
      <c r="AI103" s="249"/>
      <c r="AJ103" s="249"/>
      <c r="AK103" s="249"/>
      <c r="AL103" s="249"/>
      <c r="AM103" s="249"/>
      <c r="AN103" s="249"/>
      <c r="AO103" s="249"/>
      <c r="AP103" s="249"/>
      <c r="AQ103" s="249"/>
      <c r="AR103" s="249"/>
      <c r="AS103" s="249"/>
      <c r="AT103" s="249"/>
      <c r="AU103" s="249"/>
      <c r="AV103" s="249"/>
      <c r="AW103" s="249"/>
      <c r="AX103" s="249"/>
      <c r="AY103" s="249"/>
      <c r="AZ103" s="249"/>
      <c r="BA103" s="249"/>
      <c r="BB103" s="249"/>
      <c r="BC103" s="249"/>
      <c r="BD103" s="249"/>
      <c r="BE103" s="249"/>
      <c r="BF103" s="249"/>
    </row>
    <row r="104" spans="1:59" ht="15" customHeight="1" x14ac:dyDescent="0.75">
      <c r="C104" s="495" t="s">
        <v>928</v>
      </c>
      <c r="D104" s="498"/>
      <c r="E104" s="497" t="s">
        <v>886</v>
      </c>
      <c r="F104" s="539">
        <v>1</v>
      </c>
      <c r="G104" s="533"/>
      <c r="H104" s="533"/>
      <c r="I104" s="534">
        <f t="shared" si="11"/>
        <v>0</v>
      </c>
      <c r="J104" s="533"/>
      <c r="K104" s="535">
        <f t="shared" si="12"/>
        <v>0</v>
      </c>
      <c r="L104" s="533"/>
      <c r="M104" s="534">
        <f t="shared" si="13"/>
        <v>0</v>
      </c>
      <c r="N104" s="533"/>
      <c r="O104" s="534">
        <f t="shared" si="14"/>
        <v>0</v>
      </c>
      <c r="P104" s="533"/>
      <c r="Q104" s="534">
        <f t="shared" si="15"/>
        <v>0</v>
      </c>
      <c r="R104" s="533"/>
      <c r="S104" s="535">
        <f t="shared" si="16"/>
        <v>0</v>
      </c>
      <c r="T104" s="534">
        <f t="shared" si="17"/>
        <v>0</v>
      </c>
      <c r="U104" s="534">
        <f t="shared" si="18"/>
        <v>0</v>
      </c>
      <c r="V104" s="534">
        <f t="shared" si="19"/>
        <v>0</v>
      </c>
    </row>
    <row r="105" spans="1:59" ht="15" customHeight="1" x14ac:dyDescent="0.75">
      <c r="C105" s="495" t="s">
        <v>929</v>
      </c>
      <c r="D105" s="498"/>
      <c r="E105" s="497" t="s">
        <v>886</v>
      </c>
      <c r="F105" s="539">
        <v>1</v>
      </c>
      <c r="G105" s="533"/>
      <c r="H105" s="533"/>
      <c r="I105" s="534">
        <f t="shared" si="11"/>
        <v>0</v>
      </c>
      <c r="J105" s="533"/>
      <c r="K105" s="535">
        <f t="shared" si="12"/>
        <v>0</v>
      </c>
      <c r="L105" s="533"/>
      <c r="M105" s="534">
        <f t="shared" si="13"/>
        <v>0</v>
      </c>
      <c r="N105" s="533"/>
      <c r="O105" s="534">
        <f t="shared" si="14"/>
        <v>0</v>
      </c>
      <c r="P105" s="533"/>
      <c r="Q105" s="534">
        <f t="shared" si="15"/>
        <v>0</v>
      </c>
      <c r="R105" s="533"/>
      <c r="S105" s="535">
        <f t="shared" si="16"/>
        <v>0</v>
      </c>
      <c r="T105" s="534">
        <f t="shared" si="17"/>
        <v>0</v>
      </c>
      <c r="U105" s="534">
        <f t="shared" si="18"/>
        <v>0</v>
      </c>
      <c r="V105" s="534">
        <f t="shared" si="19"/>
        <v>0</v>
      </c>
    </row>
    <row r="106" spans="1:59" ht="15" customHeight="1" x14ac:dyDescent="0.75">
      <c r="C106" s="495" t="s">
        <v>930</v>
      </c>
      <c r="D106" s="498"/>
      <c r="E106" s="497" t="s">
        <v>886</v>
      </c>
      <c r="F106" s="539">
        <v>1</v>
      </c>
      <c r="G106" s="533"/>
      <c r="H106" s="533"/>
      <c r="I106" s="534">
        <f t="shared" si="11"/>
        <v>0</v>
      </c>
      <c r="J106" s="533"/>
      <c r="K106" s="535">
        <f t="shared" si="12"/>
        <v>0</v>
      </c>
      <c r="L106" s="533"/>
      <c r="M106" s="534">
        <f t="shared" si="13"/>
        <v>0</v>
      </c>
      <c r="N106" s="533"/>
      <c r="O106" s="534">
        <f t="shared" si="14"/>
        <v>0</v>
      </c>
      <c r="P106" s="533"/>
      <c r="Q106" s="534">
        <f t="shared" si="15"/>
        <v>0</v>
      </c>
      <c r="R106" s="533"/>
      <c r="S106" s="535">
        <f t="shared" si="16"/>
        <v>0</v>
      </c>
      <c r="T106" s="534">
        <f t="shared" si="17"/>
        <v>0</v>
      </c>
      <c r="U106" s="534">
        <f t="shared" si="18"/>
        <v>0</v>
      </c>
      <c r="V106" s="534">
        <f t="shared" si="19"/>
        <v>0</v>
      </c>
    </row>
    <row r="107" spans="1:59" ht="15" customHeight="1" x14ac:dyDescent="0.75">
      <c r="C107" s="495" t="s">
        <v>931</v>
      </c>
      <c r="D107" s="498"/>
      <c r="E107" s="497" t="s">
        <v>886</v>
      </c>
      <c r="F107" s="539">
        <v>1</v>
      </c>
      <c r="G107" s="533"/>
      <c r="H107" s="533"/>
      <c r="I107" s="534">
        <f t="shared" si="11"/>
        <v>0</v>
      </c>
      <c r="J107" s="533"/>
      <c r="K107" s="535">
        <f t="shared" si="12"/>
        <v>0</v>
      </c>
      <c r="L107" s="533"/>
      <c r="M107" s="534">
        <f t="shared" si="13"/>
        <v>0</v>
      </c>
      <c r="N107" s="533"/>
      <c r="O107" s="534">
        <f t="shared" si="14"/>
        <v>0</v>
      </c>
      <c r="P107" s="533"/>
      <c r="Q107" s="534">
        <f t="shared" si="15"/>
        <v>0</v>
      </c>
      <c r="R107" s="533"/>
      <c r="S107" s="535">
        <f t="shared" si="16"/>
        <v>0</v>
      </c>
      <c r="T107" s="534">
        <f t="shared" si="17"/>
        <v>0</v>
      </c>
      <c r="U107" s="534">
        <f t="shared" si="18"/>
        <v>0</v>
      </c>
      <c r="V107" s="534">
        <f t="shared" si="19"/>
        <v>0</v>
      </c>
    </row>
    <row r="108" spans="1:59" ht="15" customHeight="1" x14ac:dyDescent="0.75">
      <c r="C108" s="495" t="s">
        <v>805</v>
      </c>
      <c r="D108" s="498"/>
      <c r="E108" s="497" t="s">
        <v>886</v>
      </c>
      <c r="F108" s="539">
        <v>1</v>
      </c>
      <c r="G108" s="533"/>
      <c r="H108" s="533"/>
      <c r="I108" s="534">
        <f t="shared" si="11"/>
        <v>0</v>
      </c>
      <c r="J108" s="533"/>
      <c r="K108" s="535">
        <f t="shared" si="12"/>
        <v>0</v>
      </c>
      <c r="L108" s="533"/>
      <c r="M108" s="534">
        <f t="shared" si="13"/>
        <v>0</v>
      </c>
      <c r="N108" s="533"/>
      <c r="O108" s="534">
        <f t="shared" si="14"/>
        <v>0</v>
      </c>
      <c r="P108" s="533"/>
      <c r="Q108" s="534">
        <f t="shared" si="15"/>
        <v>0</v>
      </c>
      <c r="R108" s="533"/>
      <c r="S108" s="535">
        <f t="shared" si="16"/>
        <v>0</v>
      </c>
      <c r="T108" s="534">
        <f t="shared" si="17"/>
        <v>0</v>
      </c>
      <c r="U108" s="534">
        <f t="shared" si="18"/>
        <v>0</v>
      </c>
      <c r="V108" s="534">
        <f t="shared" si="19"/>
        <v>0</v>
      </c>
    </row>
    <row r="109" spans="1:59" ht="15" customHeight="1" x14ac:dyDescent="0.75">
      <c r="C109" s="876" t="s">
        <v>1014</v>
      </c>
      <c r="D109" s="877"/>
      <c r="E109" s="866" t="s">
        <v>886</v>
      </c>
      <c r="F109" s="874">
        <v>2</v>
      </c>
      <c r="G109" s="533"/>
      <c r="H109" s="533"/>
      <c r="I109" s="534">
        <f t="shared" si="11"/>
        <v>0</v>
      </c>
      <c r="J109" s="533"/>
      <c r="K109" s="535">
        <f t="shared" si="12"/>
        <v>0</v>
      </c>
      <c r="L109" s="533"/>
      <c r="M109" s="534">
        <f t="shared" si="13"/>
        <v>0</v>
      </c>
      <c r="N109" s="533"/>
      <c r="O109" s="534">
        <f t="shared" si="14"/>
        <v>0</v>
      </c>
      <c r="P109" s="533"/>
      <c r="Q109" s="534">
        <f t="shared" si="15"/>
        <v>0</v>
      </c>
      <c r="R109" s="533"/>
      <c r="S109" s="535">
        <f t="shared" si="16"/>
        <v>0</v>
      </c>
      <c r="T109" s="534">
        <f t="shared" si="17"/>
        <v>0</v>
      </c>
      <c r="U109" s="534">
        <f t="shared" si="18"/>
        <v>0</v>
      </c>
      <c r="V109" s="534">
        <f t="shared" si="19"/>
        <v>0</v>
      </c>
    </row>
    <row r="110" spans="1:59" ht="15" customHeight="1" x14ac:dyDescent="0.75">
      <c r="C110" s="878"/>
      <c r="D110" s="879"/>
      <c r="E110" s="867"/>
      <c r="F110" s="875"/>
      <c r="G110" s="533"/>
      <c r="H110" s="533"/>
      <c r="I110" s="534">
        <f t="shared" si="11"/>
        <v>0</v>
      </c>
      <c r="J110" s="533"/>
      <c r="K110" s="535">
        <f t="shared" si="12"/>
        <v>0</v>
      </c>
      <c r="L110" s="533"/>
      <c r="M110" s="534">
        <f t="shared" si="13"/>
        <v>0</v>
      </c>
      <c r="N110" s="533"/>
      <c r="O110" s="534">
        <f t="shared" si="14"/>
        <v>0</v>
      </c>
      <c r="P110" s="533"/>
      <c r="Q110" s="534">
        <f t="shared" si="15"/>
        <v>0</v>
      </c>
      <c r="R110" s="533"/>
      <c r="S110" s="535">
        <f t="shared" si="16"/>
        <v>0</v>
      </c>
      <c r="T110" s="534">
        <f t="shared" si="17"/>
        <v>0</v>
      </c>
      <c r="U110" s="534">
        <f t="shared" si="18"/>
        <v>0</v>
      </c>
      <c r="V110" s="534">
        <f t="shared" si="19"/>
        <v>0</v>
      </c>
    </row>
    <row r="111" spans="1:59" ht="15" customHeight="1" x14ac:dyDescent="0.75">
      <c r="C111" s="495" t="s">
        <v>809</v>
      </c>
      <c r="D111" s="498"/>
      <c r="E111" s="497" t="s">
        <v>886</v>
      </c>
      <c r="F111" s="539">
        <v>1</v>
      </c>
      <c r="G111" s="533"/>
      <c r="H111" s="533"/>
      <c r="I111" s="534">
        <f t="shared" si="11"/>
        <v>0</v>
      </c>
      <c r="J111" s="533"/>
      <c r="K111" s="535">
        <f t="shared" si="12"/>
        <v>0</v>
      </c>
      <c r="L111" s="533"/>
      <c r="M111" s="534">
        <f t="shared" si="13"/>
        <v>0</v>
      </c>
      <c r="N111" s="533"/>
      <c r="O111" s="534">
        <f t="shared" si="14"/>
        <v>0</v>
      </c>
      <c r="P111" s="533"/>
      <c r="Q111" s="534">
        <f t="shared" si="15"/>
        <v>0</v>
      </c>
      <c r="R111" s="533"/>
      <c r="S111" s="535">
        <f t="shared" si="16"/>
        <v>0</v>
      </c>
      <c r="T111" s="534">
        <f t="shared" si="17"/>
        <v>0</v>
      </c>
      <c r="U111" s="534">
        <f t="shared" si="18"/>
        <v>0</v>
      </c>
      <c r="V111" s="534">
        <f t="shared" si="19"/>
        <v>0</v>
      </c>
    </row>
    <row r="112" spans="1:59" ht="15" customHeight="1" x14ac:dyDescent="0.75">
      <c r="C112" s="495" t="s">
        <v>811</v>
      </c>
      <c r="D112" s="498"/>
      <c r="E112" s="497" t="s">
        <v>886</v>
      </c>
      <c r="F112" s="539">
        <v>1</v>
      </c>
      <c r="G112" s="533"/>
      <c r="H112" s="533"/>
      <c r="I112" s="534">
        <f t="shared" si="11"/>
        <v>0</v>
      </c>
      <c r="J112" s="533"/>
      <c r="K112" s="535">
        <f t="shared" si="12"/>
        <v>0</v>
      </c>
      <c r="L112" s="533"/>
      <c r="M112" s="534">
        <f t="shared" si="13"/>
        <v>0</v>
      </c>
      <c r="N112" s="533"/>
      <c r="O112" s="534">
        <f t="shared" si="14"/>
        <v>0</v>
      </c>
      <c r="P112" s="533"/>
      <c r="Q112" s="534">
        <f t="shared" si="15"/>
        <v>0</v>
      </c>
      <c r="R112" s="533"/>
      <c r="S112" s="535">
        <f t="shared" si="16"/>
        <v>0</v>
      </c>
      <c r="T112" s="534">
        <f t="shared" si="17"/>
        <v>0</v>
      </c>
      <c r="U112" s="534">
        <f t="shared" si="18"/>
        <v>0</v>
      </c>
      <c r="V112" s="534">
        <f t="shared" si="19"/>
        <v>0</v>
      </c>
    </row>
    <row r="113" spans="1:92" ht="15" customHeight="1" x14ac:dyDescent="0.75">
      <c r="C113" s="495" t="s">
        <v>813</v>
      </c>
      <c r="D113" s="498"/>
      <c r="E113" s="497" t="s">
        <v>886</v>
      </c>
      <c r="F113" s="539">
        <v>1</v>
      </c>
      <c r="G113" s="533"/>
      <c r="H113" s="533"/>
      <c r="I113" s="534">
        <f t="shared" si="11"/>
        <v>0</v>
      </c>
      <c r="J113" s="533"/>
      <c r="K113" s="535">
        <f t="shared" si="12"/>
        <v>0</v>
      </c>
      <c r="L113" s="533"/>
      <c r="M113" s="534">
        <f t="shared" si="13"/>
        <v>0</v>
      </c>
      <c r="N113" s="533"/>
      <c r="O113" s="534">
        <f t="shared" si="14"/>
        <v>0</v>
      </c>
      <c r="P113" s="533"/>
      <c r="Q113" s="534">
        <f t="shared" si="15"/>
        <v>0</v>
      </c>
      <c r="R113" s="533"/>
      <c r="S113" s="535">
        <f t="shared" si="16"/>
        <v>0</v>
      </c>
      <c r="T113" s="534">
        <f t="shared" si="17"/>
        <v>0</v>
      </c>
      <c r="U113" s="534">
        <f t="shared" si="18"/>
        <v>0</v>
      </c>
      <c r="V113" s="534">
        <f t="shared" si="19"/>
        <v>0</v>
      </c>
    </row>
    <row r="114" spans="1:92" ht="15" customHeight="1" x14ac:dyDescent="0.75">
      <c r="C114" s="495" t="s">
        <v>815</v>
      </c>
      <c r="D114" s="498"/>
      <c r="E114" s="497" t="s">
        <v>886</v>
      </c>
      <c r="F114" s="539">
        <v>1</v>
      </c>
      <c r="G114" s="533"/>
      <c r="H114" s="533"/>
      <c r="I114" s="534">
        <f t="shared" si="11"/>
        <v>0</v>
      </c>
      <c r="J114" s="533"/>
      <c r="K114" s="535">
        <f t="shared" si="12"/>
        <v>0</v>
      </c>
      <c r="L114" s="533"/>
      <c r="M114" s="534">
        <f t="shared" si="13"/>
        <v>0</v>
      </c>
      <c r="N114" s="533"/>
      <c r="O114" s="534">
        <f t="shared" si="14"/>
        <v>0</v>
      </c>
      <c r="P114" s="533"/>
      <c r="Q114" s="534">
        <f t="shared" si="15"/>
        <v>0</v>
      </c>
      <c r="R114" s="533"/>
      <c r="S114" s="535">
        <f t="shared" si="16"/>
        <v>0</v>
      </c>
      <c r="T114" s="534">
        <f t="shared" si="17"/>
        <v>0</v>
      </c>
      <c r="U114" s="534">
        <f t="shared" si="18"/>
        <v>0</v>
      </c>
      <c r="V114" s="534">
        <f t="shared" si="19"/>
        <v>0</v>
      </c>
    </row>
    <row r="115" spans="1:92" ht="15" customHeight="1" x14ac:dyDescent="0.75">
      <c r="C115" s="495" t="s">
        <v>932</v>
      </c>
      <c r="D115" s="498"/>
      <c r="E115" s="497" t="s">
        <v>886</v>
      </c>
      <c r="F115" s="539">
        <v>1</v>
      </c>
      <c r="G115" s="533"/>
      <c r="H115" s="533"/>
      <c r="I115" s="534">
        <f t="shared" si="11"/>
        <v>0</v>
      </c>
      <c r="J115" s="533"/>
      <c r="K115" s="535">
        <f t="shared" si="12"/>
        <v>0</v>
      </c>
      <c r="L115" s="533"/>
      <c r="M115" s="534">
        <f t="shared" si="13"/>
        <v>0</v>
      </c>
      <c r="N115" s="533"/>
      <c r="O115" s="534">
        <f t="shared" si="14"/>
        <v>0</v>
      </c>
      <c r="P115" s="533"/>
      <c r="Q115" s="534">
        <f t="shared" si="15"/>
        <v>0</v>
      </c>
      <c r="R115" s="533"/>
      <c r="S115" s="535">
        <f t="shared" si="16"/>
        <v>0</v>
      </c>
      <c r="T115" s="534">
        <f t="shared" si="17"/>
        <v>0</v>
      </c>
      <c r="U115" s="534">
        <f t="shared" si="18"/>
        <v>0</v>
      </c>
      <c r="V115" s="534">
        <f t="shared" si="19"/>
        <v>0</v>
      </c>
    </row>
    <row r="116" spans="1:92" ht="15" customHeight="1" x14ac:dyDescent="0.75">
      <c r="C116" s="495" t="s">
        <v>819</v>
      </c>
      <c r="D116" s="505"/>
      <c r="E116" s="497" t="s">
        <v>886</v>
      </c>
      <c r="F116" s="539">
        <v>1</v>
      </c>
      <c r="G116" s="533"/>
      <c r="H116" s="533"/>
      <c r="I116" s="534">
        <f t="shared" si="11"/>
        <v>0</v>
      </c>
      <c r="J116" s="533"/>
      <c r="K116" s="535">
        <f t="shared" si="12"/>
        <v>0</v>
      </c>
      <c r="L116" s="533"/>
      <c r="M116" s="534">
        <f t="shared" si="13"/>
        <v>0</v>
      </c>
      <c r="N116" s="533"/>
      <c r="O116" s="534">
        <f t="shared" si="14"/>
        <v>0</v>
      </c>
      <c r="P116" s="533"/>
      <c r="Q116" s="534">
        <f t="shared" si="15"/>
        <v>0</v>
      </c>
      <c r="R116" s="533"/>
      <c r="S116" s="535">
        <f t="shared" si="16"/>
        <v>0</v>
      </c>
      <c r="T116" s="534">
        <f t="shared" si="17"/>
        <v>0</v>
      </c>
      <c r="U116" s="534">
        <f t="shared" si="18"/>
        <v>0</v>
      </c>
      <c r="V116" s="534">
        <f t="shared" si="19"/>
        <v>0</v>
      </c>
    </row>
    <row r="117" spans="1:92" ht="15" customHeight="1" x14ac:dyDescent="0.75">
      <c r="C117" s="876" t="s">
        <v>1015</v>
      </c>
      <c r="D117" s="877"/>
      <c r="E117" s="866" t="s">
        <v>886</v>
      </c>
      <c r="F117" s="874">
        <v>1</v>
      </c>
      <c r="G117" s="533"/>
      <c r="H117" s="533"/>
      <c r="I117" s="534">
        <f t="shared" si="11"/>
        <v>0</v>
      </c>
      <c r="J117" s="533"/>
      <c r="K117" s="535">
        <f t="shared" si="12"/>
        <v>0</v>
      </c>
      <c r="L117" s="533"/>
      <c r="M117" s="534">
        <f t="shared" si="13"/>
        <v>0</v>
      </c>
      <c r="N117" s="533"/>
      <c r="O117" s="534">
        <f t="shared" si="14"/>
        <v>0</v>
      </c>
      <c r="P117" s="533"/>
      <c r="Q117" s="534">
        <f t="shared" si="15"/>
        <v>0</v>
      </c>
      <c r="R117" s="533"/>
      <c r="S117" s="535">
        <f t="shared" si="16"/>
        <v>0</v>
      </c>
      <c r="T117" s="534">
        <f t="shared" si="17"/>
        <v>0</v>
      </c>
      <c r="U117" s="534">
        <f t="shared" si="18"/>
        <v>0</v>
      </c>
      <c r="V117" s="534">
        <f t="shared" si="19"/>
        <v>0</v>
      </c>
    </row>
    <row r="118" spans="1:92" ht="15" customHeight="1" x14ac:dyDescent="0.75">
      <c r="C118" s="878"/>
      <c r="D118" s="879"/>
      <c r="E118" s="867"/>
      <c r="F118" s="875"/>
      <c r="G118" s="533"/>
      <c r="H118" s="533"/>
      <c r="I118" s="534">
        <f t="shared" si="11"/>
        <v>0</v>
      </c>
      <c r="J118" s="533"/>
      <c r="K118" s="535">
        <f t="shared" si="12"/>
        <v>0</v>
      </c>
      <c r="L118" s="533"/>
      <c r="M118" s="534">
        <f t="shared" si="13"/>
        <v>0</v>
      </c>
      <c r="N118" s="533"/>
      <c r="O118" s="534">
        <f t="shared" si="14"/>
        <v>0</v>
      </c>
      <c r="P118" s="533"/>
      <c r="Q118" s="534">
        <f t="shared" si="15"/>
        <v>0</v>
      </c>
      <c r="R118" s="533"/>
      <c r="S118" s="535">
        <f t="shared" si="16"/>
        <v>0</v>
      </c>
      <c r="T118" s="534">
        <f t="shared" si="17"/>
        <v>0</v>
      </c>
      <c r="U118" s="534">
        <f t="shared" si="18"/>
        <v>0</v>
      </c>
      <c r="V118" s="534">
        <f t="shared" si="19"/>
        <v>0</v>
      </c>
    </row>
    <row r="119" spans="1:92" ht="15" customHeight="1" x14ac:dyDescent="0.75">
      <c r="C119" s="880" t="s">
        <v>1016</v>
      </c>
      <c r="D119" s="881"/>
      <c r="E119" s="866" t="s">
        <v>886</v>
      </c>
      <c r="F119" s="874">
        <v>1</v>
      </c>
      <c r="G119" s="533"/>
      <c r="H119" s="533"/>
      <c r="I119" s="534">
        <f t="shared" si="11"/>
        <v>0</v>
      </c>
      <c r="J119" s="533"/>
      <c r="K119" s="535">
        <f t="shared" si="12"/>
        <v>0</v>
      </c>
      <c r="L119" s="533"/>
      <c r="M119" s="534">
        <f t="shared" si="13"/>
        <v>0</v>
      </c>
      <c r="N119" s="533"/>
      <c r="O119" s="534">
        <f t="shared" si="14"/>
        <v>0</v>
      </c>
      <c r="P119" s="533"/>
      <c r="Q119" s="534">
        <f t="shared" si="15"/>
        <v>0</v>
      </c>
      <c r="R119" s="533"/>
      <c r="S119" s="535">
        <f t="shared" si="16"/>
        <v>0</v>
      </c>
      <c r="T119" s="534">
        <f t="shared" si="17"/>
        <v>0</v>
      </c>
      <c r="U119" s="534">
        <f t="shared" si="18"/>
        <v>0</v>
      </c>
      <c r="V119" s="534">
        <f t="shared" si="19"/>
        <v>0</v>
      </c>
    </row>
    <row r="120" spans="1:92" ht="15" customHeight="1" x14ac:dyDescent="0.75">
      <c r="C120" s="882"/>
      <c r="D120" s="883"/>
      <c r="E120" s="867"/>
      <c r="F120" s="875"/>
      <c r="G120" s="533"/>
      <c r="H120" s="533"/>
      <c r="I120" s="534">
        <f t="shared" si="11"/>
        <v>0</v>
      </c>
      <c r="J120" s="533"/>
      <c r="K120" s="535">
        <f t="shared" si="12"/>
        <v>0</v>
      </c>
      <c r="L120" s="533"/>
      <c r="M120" s="534">
        <f t="shared" si="13"/>
        <v>0</v>
      </c>
      <c r="N120" s="533"/>
      <c r="O120" s="534">
        <f t="shared" si="14"/>
        <v>0</v>
      </c>
      <c r="P120" s="533"/>
      <c r="Q120" s="534">
        <f t="shared" si="15"/>
        <v>0</v>
      </c>
      <c r="R120" s="533"/>
      <c r="S120" s="535">
        <f t="shared" si="16"/>
        <v>0</v>
      </c>
      <c r="T120" s="534">
        <f t="shared" si="17"/>
        <v>0</v>
      </c>
      <c r="U120" s="534">
        <f t="shared" si="18"/>
        <v>0</v>
      </c>
      <c r="V120" s="534">
        <f t="shared" si="19"/>
        <v>0</v>
      </c>
    </row>
    <row r="121" spans="1:92" ht="15" customHeight="1" x14ac:dyDescent="0.75">
      <c r="C121" s="508" t="s">
        <v>933</v>
      </c>
      <c r="D121" s="496"/>
      <c r="E121" s="502" t="s">
        <v>886</v>
      </c>
      <c r="F121" s="539">
        <v>1</v>
      </c>
      <c r="G121" s="533"/>
      <c r="H121" s="533"/>
      <c r="I121" s="534">
        <f t="shared" si="11"/>
        <v>0</v>
      </c>
      <c r="J121" s="533"/>
      <c r="K121" s="535">
        <f t="shared" si="12"/>
        <v>0</v>
      </c>
      <c r="L121" s="533"/>
      <c r="M121" s="534">
        <f t="shared" si="13"/>
        <v>0</v>
      </c>
      <c r="N121" s="533"/>
      <c r="O121" s="534">
        <f t="shared" si="14"/>
        <v>0</v>
      </c>
      <c r="P121" s="533"/>
      <c r="Q121" s="534">
        <f t="shared" si="15"/>
        <v>0</v>
      </c>
      <c r="R121" s="533"/>
      <c r="S121" s="535">
        <f t="shared" si="16"/>
        <v>0</v>
      </c>
      <c r="T121" s="534">
        <f t="shared" si="17"/>
        <v>0</v>
      </c>
      <c r="U121" s="534">
        <f t="shared" si="18"/>
        <v>0</v>
      </c>
      <c r="V121" s="534">
        <f t="shared" si="19"/>
        <v>0</v>
      </c>
    </row>
    <row r="122" spans="1:92" s="496" customFormat="1" ht="15" customHeight="1" thickBot="1" x14ac:dyDescent="0.9">
      <c r="A122" s="249"/>
      <c r="B122" s="249"/>
      <c r="C122" s="543" t="s">
        <v>835</v>
      </c>
      <c r="D122" s="498"/>
      <c r="E122" s="497" t="s">
        <v>886</v>
      </c>
      <c r="F122" s="539">
        <v>1</v>
      </c>
      <c r="G122" s="533"/>
      <c r="H122" s="533"/>
      <c r="I122" s="534">
        <f t="shared" si="11"/>
        <v>0</v>
      </c>
      <c r="J122" s="533"/>
      <c r="K122" s="535">
        <f t="shared" si="12"/>
        <v>0</v>
      </c>
      <c r="L122" s="533"/>
      <c r="M122" s="534">
        <f t="shared" si="13"/>
        <v>0</v>
      </c>
      <c r="N122" s="533"/>
      <c r="O122" s="534">
        <f t="shared" si="14"/>
        <v>0</v>
      </c>
      <c r="P122" s="533"/>
      <c r="Q122" s="534">
        <f t="shared" si="15"/>
        <v>0</v>
      </c>
      <c r="R122" s="533"/>
      <c r="S122" s="535">
        <f t="shared" si="16"/>
        <v>0</v>
      </c>
      <c r="T122" s="534">
        <f t="shared" si="17"/>
        <v>0</v>
      </c>
      <c r="U122" s="534">
        <f t="shared" si="18"/>
        <v>0</v>
      </c>
      <c r="V122" s="534">
        <f t="shared" si="19"/>
        <v>0</v>
      </c>
      <c r="W122" s="249"/>
      <c r="X122" s="249"/>
      <c r="Y122" s="249"/>
      <c r="Z122" s="249"/>
      <c r="AA122" s="249"/>
      <c r="AB122" s="249"/>
      <c r="AC122" s="249"/>
      <c r="AD122" s="249"/>
      <c r="AE122" s="249"/>
      <c r="AF122" s="249"/>
      <c r="AG122" s="249"/>
      <c r="AH122" s="249"/>
      <c r="AI122" s="249"/>
      <c r="AJ122" s="249"/>
      <c r="AK122" s="249"/>
      <c r="AL122" s="249"/>
      <c r="AM122" s="249"/>
      <c r="AN122" s="249"/>
      <c r="AO122" s="249"/>
      <c r="AP122" s="249"/>
      <c r="AQ122" s="249"/>
      <c r="AR122" s="249"/>
      <c r="AS122" s="249"/>
      <c r="AT122" s="249"/>
      <c r="AU122" s="249"/>
      <c r="AV122" s="249"/>
      <c r="AW122" s="249"/>
      <c r="AX122" s="249"/>
      <c r="AY122" s="249"/>
      <c r="AZ122" s="249"/>
      <c r="BA122" s="249"/>
      <c r="BB122" s="249"/>
      <c r="BC122" s="249"/>
      <c r="BD122" s="249"/>
      <c r="BE122" s="249"/>
      <c r="BF122" s="249"/>
      <c r="BG122" s="258"/>
      <c r="BH122" s="258"/>
      <c r="BI122" s="258"/>
      <c r="BJ122" s="258"/>
      <c r="BK122" s="258"/>
      <c r="BL122" s="258"/>
      <c r="BM122" s="258"/>
      <c r="BN122" s="258"/>
      <c r="BO122" s="258"/>
      <c r="BP122" s="258"/>
      <c r="BQ122" s="258"/>
      <c r="BR122" s="258"/>
      <c r="BS122" s="258"/>
      <c r="BT122" s="258"/>
      <c r="BU122" s="258"/>
      <c r="BV122" s="258"/>
      <c r="BW122" s="258"/>
      <c r="BX122" s="258"/>
      <c r="BY122" s="258"/>
      <c r="BZ122" s="258"/>
      <c r="CA122" s="258"/>
      <c r="CB122" s="258"/>
      <c r="CC122" s="258"/>
      <c r="CD122" s="258"/>
      <c r="CE122" s="258"/>
      <c r="CF122" s="258"/>
      <c r="CG122" s="258"/>
      <c r="CH122" s="258"/>
      <c r="CI122" s="258"/>
      <c r="CJ122" s="258"/>
      <c r="CK122" s="258"/>
      <c r="CL122" s="258"/>
      <c r="CM122" s="258"/>
      <c r="CN122" s="258"/>
    </row>
    <row r="123" spans="1:92" ht="15" customHeight="1" x14ac:dyDescent="0.75">
      <c r="C123" s="512" t="s">
        <v>838</v>
      </c>
      <c r="D123" s="496"/>
      <c r="E123" s="502" t="s">
        <v>886</v>
      </c>
      <c r="F123" s="539">
        <v>1</v>
      </c>
      <c r="G123" s="533"/>
      <c r="H123" s="533"/>
      <c r="I123" s="534">
        <f t="shared" si="11"/>
        <v>0</v>
      </c>
      <c r="J123" s="533"/>
      <c r="K123" s="535">
        <f t="shared" si="12"/>
        <v>0</v>
      </c>
      <c r="L123" s="533"/>
      <c r="M123" s="534">
        <f t="shared" si="13"/>
        <v>0</v>
      </c>
      <c r="N123" s="533"/>
      <c r="O123" s="534">
        <f t="shared" si="14"/>
        <v>0</v>
      </c>
      <c r="P123" s="533"/>
      <c r="Q123" s="534">
        <f t="shared" si="15"/>
        <v>0</v>
      </c>
      <c r="R123" s="533"/>
      <c r="S123" s="535">
        <f t="shared" si="16"/>
        <v>0</v>
      </c>
      <c r="T123" s="534">
        <f t="shared" si="17"/>
        <v>0</v>
      </c>
      <c r="U123" s="534">
        <f t="shared" si="18"/>
        <v>0</v>
      </c>
      <c r="V123" s="534">
        <f t="shared" si="19"/>
        <v>0</v>
      </c>
    </row>
    <row r="124" spans="1:92" ht="15" customHeight="1" x14ac:dyDescent="0.75">
      <c r="C124" s="508" t="s">
        <v>934</v>
      </c>
      <c r="D124" s="498"/>
      <c r="E124" s="497" t="s">
        <v>886</v>
      </c>
      <c r="F124" s="539">
        <v>1</v>
      </c>
      <c r="G124" s="533"/>
      <c r="H124" s="533"/>
      <c r="I124" s="534">
        <f t="shared" si="11"/>
        <v>0</v>
      </c>
      <c r="J124" s="533"/>
      <c r="K124" s="535">
        <f t="shared" si="12"/>
        <v>0</v>
      </c>
      <c r="L124" s="533"/>
      <c r="M124" s="534">
        <f t="shared" si="13"/>
        <v>0</v>
      </c>
      <c r="N124" s="533"/>
      <c r="O124" s="534">
        <f t="shared" si="14"/>
        <v>0</v>
      </c>
      <c r="P124" s="533"/>
      <c r="Q124" s="534">
        <f t="shared" si="15"/>
        <v>0</v>
      </c>
      <c r="R124" s="533"/>
      <c r="S124" s="535">
        <f t="shared" si="16"/>
        <v>0</v>
      </c>
      <c r="T124" s="534">
        <f t="shared" si="17"/>
        <v>0</v>
      </c>
      <c r="U124" s="534">
        <f t="shared" si="18"/>
        <v>0</v>
      </c>
      <c r="V124" s="534">
        <f t="shared" si="19"/>
        <v>0</v>
      </c>
    </row>
    <row r="125" spans="1:92" ht="15" customHeight="1" x14ac:dyDescent="0.75">
      <c r="C125" s="508" t="s">
        <v>841</v>
      </c>
      <c r="D125" s="498"/>
      <c r="E125" s="497" t="s">
        <v>886</v>
      </c>
      <c r="F125" s="539">
        <v>1</v>
      </c>
      <c r="G125" s="533"/>
      <c r="H125" s="533"/>
      <c r="I125" s="534">
        <f t="shared" si="11"/>
        <v>0</v>
      </c>
      <c r="J125" s="533"/>
      <c r="K125" s="535">
        <f t="shared" si="12"/>
        <v>0</v>
      </c>
      <c r="L125" s="533"/>
      <c r="M125" s="534">
        <f t="shared" si="13"/>
        <v>0</v>
      </c>
      <c r="N125" s="533"/>
      <c r="O125" s="534">
        <f t="shared" si="14"/>
        <v>0</v>
      </c>
      <c r="P125" s="533"/>
      <c r="Q125" s="534">
        <f t="shared" si="15"/>
        <v>0</v>
      </c>
      <c r="R125" s="533"/>
      <c r="S125" s="535">
        <f t="shared" si="16"/>
        <v>0</v>
      </c>
      <c r="T125" s="534">
        <f t="shared" si="17"/>
        <v>0</v>
      </c>
      <c r="U125" s="534">
        <f t="shared" si="18"/>
        <v>0</v>
      </c>
      <c r="V125" s="534">
        <f t="shared" si="19"/>
        <v>0</v>
      </c>
    </row>
    <row r="126" spans="1:92" ht="15" customHeight="1" x14ac:dyDescent="0.75">
      <c r="C126" s="508" t="s">
        <v>935</v>
      </c>
      <c r="D126" s="498"/>
      <c r="E126" s="497" t="s">
        <v>886</v>
      </c>
      <c r="F126" s="539">
        <v>1</v>
      </c>
      <c r="G126" s="533"/>
      <c r="H126" s="533"/>
      <c r="I126" s="534">
        <f t="shared" si="11"/>
        <v>0</v>
      </c>
      <c r="J126" s="533"/>
      <c r="K126" s="535">
        <f t="shared" si="12"/>
        <v>0</v>
      </c>
      <c r="L126" s="533"/>
      <c r="M126" s="534">
        <f t="shared" si="13"/>
        <v>0</v>
      </c>
      <c r="N126" s="533"/>
      <c r="O126" s="534">
        <f t="shared" si="14"/>
        <v>0</v>
      </c>
      <c r="P126" s="533"/>
      <c r="Q126" s="534">
        <f t="shared" si="15"/>
        <v>0</v>
      </c>
      <c r="R126" s="533"/>
      <c r="S126" s="535">
        <f t="shared" si="16"/>
        <v>0</v>
      </c>
      <c r="T126" s="534">
        <f t="shared" si="17"/>
        <v>0</v>
      </c>
      <c r="U126" s="534">
        <f t="shared" si="18"/>
        <v>0</v>
      </c>
      <c r="V126" s="534">
        <f t="shared" si="19"/>
        <v>0</v>
      </c>
    </row>
    <row r="127" spans="1:92" ht="15" customHeight="1" x14ac:dyDescent="0.75">
      <c r="C127" s="495"/>
      <c r="D127" s="511"/>
      <c r="E127" s="497"/>
      <c r="F127" s="540"/>
      <c r="G127" s="533"/>
      <c r="H127" s="533"/>
      <c r="I127" s="534">
        <f t="shared" si="11"/>
        <v>0</v>
      </c>
      <c r="J127" s="533"/>
      <c r="K127" s="535">
        <f t="shared" si="12"/>
        <v>0</v>
      </c>
      <c r="L127" s="533"/>
      <c r="M127" s="534">
        <f t="shared" si="13"/>
        <v>0</v>
      </c>
      <c r="N127" s="533"/>
      <c r="O127" s="534">
        <f t="shared" si="14"/>
        <v>0</v>
      </c>
      <c r="P127" s="533"/>
      <c r="Q127" s="534">
        <f t="shared" si="15"/>
        <v>0</v>
      </c>
      <c r="R127" s="533"/>
      <c r="S127" s="535">
        <f t="shared" si="16"/>
        <v>0</v>
      </c>
      <c r="T127" s="534">
        <f t="shared" si="17"/>
        <v>0</v>
      </c>
      <c r="U127" s="534">
        <f t="shared" si="18"/>
        <v>0</v>
      </c>
      <c r="V127" s="534">
        <f t="shared" si="19"/>
        <v>0</v>
      </c>
    </row>
    <row r="128" spans="1:92" ht="15" customHeight="1" x14ac:dyDescent="0.75">
      <c r="C128" s="508"/>
      <c r="D128" s="505"/>
      <c r="E128" s="497"/>
      <c r="F128" s="538"/>
      <c r="G128" s="533"/>
      <c r="H128" s="533"/>
      <c r="I128" s="534">
        <f t="shared" si="11"/>
        <v>0</v>
      </c>
      <c r="J128" s="533"/>
      <c r="K128" s="535">
        <f t="shared" si="12"/>
        <v>0</v>
      </c>
      <c r="L128" s="533"/>
      <c r="M128" s="534">
        <f t="shared" si="13"/>
        <v>0</v>
      </c>
      <c r="N128" s="533"/>
      <c r="O128" s="534">
        <f t="shared" si="14"/>
        <v>0</v>
      </c>
      <c r="P128" s="533"/>
      <c r="Q128" s="534">
        <f t="shared" si="15"/>
        <v>0</v>
      </c>
      <c r="R128" s="533"/>
      <c r="S128" s="535">
        <f t="shared" si="16"/>
        <v>0</v>
      </c>
      <c r="T128" s="534">
        <f t="shared" si="17"/>
        <v>0</v>
      </c>
      <c r="U128" s="534">
        <f t="shared" si="18"/>
        <v>0</v>
      </c>
      <c r="V128" s="534">
        <f t="shared" si="19"/>
        <v>0</v>
      </c>
    </row>
    <row r="129" spans="1:59" s="119" customFormat="1" ht="30" customHeight="1" x14ac:dyDescent="0.75">
      <c r="A129" s="360"/>
      <c r="B129" s="114" t="s">
        <v>363</v>
      </c>
      <c r="C129" s="361" t="s">
        <v>1017</v>
      </c>
      <c r="D129" s="97"/>
      <c r="E129" s="98"/>
      <c r="F129" s="396"/>
      <c r="G129" s="264"/>
      <c r="H129" s="264"/>
      <c r="I129" s="264"/>
      <c r="J129" s="264"/>
      <c r="K129" s="265"/>
      <c r="L129" s="264"/>
      <c r="M129" s="264"/>
      <c r="N129" s="264"/>
      <c r="O129" s="264"/>
      <c r="P129" s="264"/>
      <c r="Q129" s="264"/>
      <c r="R129" s="264"/>
      <c r="S129" s="265"/>
      <c r="T129" s="264"/>
      <c r="U129" s="264"/>
      <c r="V129" s="264"/>
      <c r="W129" s="226"/>
      <c r="X129" s="117"/>
      <c r="Y129" s="114"/>
      <c r="Z129" s="227"/>
      <c r="AA129" s="97"/>
      <c r="AB129" s="98"/>
      <c r="AC129" s="97"/>
      <c r="AE129" s="117"/>
      <c r="AF129" s="114"/>
      <c r="AG129" s="97"/>
      <c r="AH129" s="98"/>
      <c r="AI129" s="97"/>
      <c r="AJ129" s="120"/>
      <c r="AK129" s="123"/>
      <c r="AL129" s="123"/>
      <c r="AM129" s="121"/>
      <c r="AN129" s="122"/>
      <c r="AO129" s="121"/>
      <c r="AP129" s="122"/>
      <c r="AQ129" s="122"/>
      <c r="AR129" s="122"/>
      <c r="AS129" s="120"/>
      <c r="AT129" s="123"/>
      <c r="AU129" s="122"/>
      <c r="AV129" s="122"/>
      <c r="AW129" s="94"/>
      <c r="AX129" s="94"/>
      <c r="AY129" s="94"/>
      <c r="AZ129" s="94"/>
      <c r="BA129" s="94"/>
      <c r="BB129" s="94"/>
      <c r="BC129" s="94"/>
      <c r="BD129" s="94"/>
      <c r="BE129" s="259"/>
      <c r="BF129" s="226"/>
      <c r="BG129" s="226"/>
    </row>
    <row r="130" spans="1:59" ht="15" customHeight="1" x14ac:dyDescent="0.75">
      <c r="C130" s="870" t="s">
        <v>845</v>
      </c>
      <c r="D130" s="871"/>
      <c r="E130" s="866" t="s">
        <v>886</v>
      </c>
      <c r="F130" s="874">
        <v>1</v>
      </c>
      <c r="G130" s="533"/>
      <c r="H130" s="533"/>
      <c r="I130" s="534">
        <f t="shared" si="11"/>
        <v>0</v>
      </c>
      <c r="J130" s="533"/>
      <c r="K130" s="535">
        <f t="shared" si="12"/>
        <v>0</v>
      </c>
      <c r="L130" s="533"/>
      <c r="M130" s="534">
        <f t="shared" si="13"/>
        <v>0</v>
      </c>
      <c r="N130" s="533"/>
      <c r="O130" s="534">
        <f t="shared" si="14"/>
        <v>0</v>
      </c>
      <c r="P130" s="533"/>
      <c r="Q130" s="534">
        <f t="shared" si="15"/>
        <v>0</v>
      </c>
      <c r="R130" s="533"/>
      <c r="S130" s="535">
        <f t="shared" si="16"/>
        <v>0</v>
      </c>
      <c r="T130" s="534">
        <f t="shared" si="17"/>
        <v>0</v>
      </c>
      <c r="U130" s="534">
        <f t="shared" si="18"/>
        <v>0</v>
      </c>
      <c r="V130" s="534">
        <f t="shared" si="19"/>
        <v>0</v>
      </c>
    </row>
    <row r="131" spans="1:59" ht="15" customHeight="1" x14ac:dyDescent="0.75">
      <c r="C131" s="884"/>
      <c r="D131" s="885"/>
      <c r="E131" s="886"/>
      <c r="F131" s="887"/>
      <c r="G131" s="533"/>
      <c r="H131" s="533"/>
      <c r="I131" s="534">
        <f t="shared" si="11"/>
        <v>0</v>
      </c>
      <c r="J131" s="533"/>
      <c r="K131" s="535">
        <f t="shared" si="12"/>
        <v>0</v>
      </c>
      <c r="L131" s="533"/>
      <c r="M131" s="534">
        <f t="shared" si="13"/>
        <v>0</v>
      </c>
      <c r="N131" s="533"/>
      <c r="O131" s="534">
        <f t="shared" si="14"/>
        <v>0</v>
      </c>
      <c r="P131" s="533"/>
      <c r="Q131" s="534">
        <f t="shared" si="15"/>
        <v>0</v>
      </c>
      <c r="R131" s="533"/>
      <c r="S131" s="535">
        <f t="shared" si="16"/>
        <v>0</v>
      </c>
      <c r="T131" s="534">
        <f t="shared" si="17"/>
        <v>0</v>
      </c>
      <c r="U131" s="534">
        <f t="shared" si="18"/>
        <v>0</v>
      </c>
      <c r="V131" s="534">
        <f t="shared" si="19"/>
        <v>0</v>
      </c>
    </row>
    <row r="132" spans="1:59" ht="15" customHeight="1" x14ac:dyDescent="0.75">
      <c r="C132" s="872"/>
      <c r="D132" s="873"/>
      <c r="E132" s="867"/>
      <c r="F132" s="875"/>
      <c r="G132" s="533"/>
      <c r="H132" s="533"/>
      <c r="I132" s="534">
        <f t="shared" si="11"/>
        <v>0</v>
      </c>
      <c r="J132" s="533"/>
      <c r="K132" s="535">
        <f t="shared" si="12"/>
        <v>0</v>
      </c>
      <c r="L132" s="533"/>
      <c r="M132" s="534">
        <f t="shared" si="13"/>
        <v>0</v>
      </c>
      <c r="N132" s="533"/>
      <c r="O132" s="534">
        <f t="shared" si="14"/>
        <v>0</v>
      </c>
      <c r="P132" s="533"/>
      <c r="Q132" s="534">
        <f t="shared" si="15"/>
        <v>0</v>
      </c>
      <c r="R132" s="533"/>
      <c r="S132" s="535">
        <f t="shared" si="16"/>
        <v>0</v>
      </c>
      <c r="T132" s="534">
        <f t="shared" si="17"/>
        <v>0</v>
      </c>
      <c r="U132" s="534">
        <f t="shared" si="18"/>
        <v>0</v>
      </c>
      <c r="V132" s="534">
        <f t="shared" si="19"/>
        <v>0</v>
      </c>
    </row>
    <row r="133" spans="1:59" ht="15" customHeight="1" x14ac:dyDescent="0.75">
      <c r="C133" s="508" t="s">
        <v>937</v>
      </c>
      <c r="D133" s="505"/>
      <c r="E133" s="866" t="s">
        <v>886</v>
      </c>
      <c r="F133" s="874">
        <v>1</v>
      </c>
      <c r="G133" s="533"/>
      <c r="H133" s="533"/>
      <c r="I133" s="534">
        <f t="shared" si="11"/>
        <v>0</v>
      </c>
      <c r="J133" s="533"/>
      <c r="K133" s="535">
        <f t="shared" si="12"/>
        <v>0</v>
      </c>
      <c r="L133" s="533"/>
      <c r="M133" s="534">
        <f t="shared" si="13"/>
        <v>0</v>
      </c>
      <c r="N133" s="533"/>
      <c r="O133" s="534">
        <f t="shared" si="14"/>
        <v>0</v>
      </c>
      <c r="P133" s="533"/>
      <c r="Q133" s="534">
        <f t="shared" si="15"/>
        <v>0</v>
      </c>
      <c r="R133" s="533"/>
      <c r="S133" s="535">
        <f t="shared" si="16"/>
        <v>0</v>
      </c>
      <c r="T133" s="534">
        <f t="shared" si="17"/>
        <v>0</v>
      </c>
      <c r="U133" s="534">
        <f t="shared" si="18"/>
        <v>0</v>
      </c>
      <c r="V133" s="534">
        <f t="shared" si="19"/>
        <v>0</v>
      </c>
    </row>
    <row r="134" spans="1:59" ht="15" customHeight="1" x14ac:dyDescent="0.75">
      <c r="C134" s="487" t="s">
        <v>938</v>
      </c>
      <c r="E134" s="886"/>
      <c r="F134" s="887"/>
      <c r="G134" s="533"/>
      <c r="H134" s="533"/>
      <c r="I134" s="534">
        <f t="shared" si="11"/>
        <v>0</v>
      </c>
      <c r="J134" s="533"/>
      <c r="K134" s="535">
        <f t="shared" si="12"/>
        <v>0</v>
      </c>
      <c r="L134" s="533"/>
      <c r="M134" s="534">
        <f t="shared" si="13"/>
        <v>0</v>
      </c>
      <c r="N134" s="533"/>
      <c r="O134" s="534">
        <f t="shared" si="14"/>
        <v>0</v>
      </c>
      <c r="P134" s="533"/>
      <c r="Q134" s="534">
        <f t="shared" si="15"/>
        <v>0</v>
      </c>
      <c r="R134" s="533"/>
      <c r="S134" s="535">
        <f t="shared" si="16"/>
        <v>0</v>
      </c>
      <c r="T134" s="534">
        <f t="shared" si="17"/>
        <v>0</v>
      </c>
      <c r="U134" s="534">
        <f t="shared" si="18"/>
        <v>0</v>
      </c>
      <c r="V134" s="534">
        <f t="shared" si="19"/>
        <v>0</v>
      </c>
    </row>
    <row r="135" spans="1:59" ht="15" customHeight="1" x14ac:dyDescent="0.75">
      <c r="C135" s="487" t="s">
        <v>936</v>
      </c>
      <c r="E135" s="867"/>
      <c r="F135" s="875"/>
      <c r="G135" s="533"/>
      <c r="H135" s="533"/>
      <c r="I135" s="534">
        <f t="shared" ref="I135:I171" si="20">F135*H135</f>
        <v>0</v>
      </c>
      <c r="J135" s="533"/>
      <c r="K135" s="535">
        <f t="shared" ref="K135:K171" si="21">F135*J135</f>
        <v>0</v>
      </c>
      <c r="L135" s="533"/>
      <c r="M135" s="534">
        <f t="shared" ref="M135:M171" si="22">F135*L135</f>
        <v>0</v>
      </c>
      <c r="N135" s="533"/>
      <c r="O135" s="534">
        <f t="shared" ref="O135:O171" si="23">F135*N135</f>
        <v>0</v>
      </c>
      <c r="P135" s="533"/>
      <c r="Q135" s="534">
        <f t="shared" ref="Q135:Q171" si="24">F135*P135</f>
        <v>0</v>
      </c>
      <c r="R135" s="533"/>
      <c r="S135" s="535">
        <f t="shared" ref="S135:S171" si="25">F135*R135</f>
        <v>0</v>
      </c>
      <c r="T135" s="534">
        <f t="shared" ref="T135:T171" si="26">I135+M135+Q135</f>
        <v>0</v>
      </c>
      <c r="U135" s="534">
        <f t="shared" ref="U135:U171" si="27">+K135+O135+S135</f>
        <v>0</v>
      </c>
      <c r="V135" s="534">
        <f t="shared" ref="V135:V171" si="28">+T135*652.69+U135</f>
        <v>0</v>
      </c>
    </row>
    <row r="136" spans="1:59" ht="15" customHeight="1" x14ac:dyDescent="0.75">
      <c r="C136" s="508" t="s">
        <v>939</v>
      </c>
      <c r="D136" s="505"/>
      <c r="E136" s="866" t="s">
        <v>886</v>
      </c>
      <c r="F136" s="874">
        <v>1</v>
      </c>
      <c r="G136" s="533"/>
      <c r="H136" s="533"/>
      <c r="I136" s="534">
        <f t="shared" si="20"/>
        <v>0</v>
      </c>
      <c r="J136" s="533"/>
      <c r="K136" s="535">
        <f t="shared" si="21"/>
        <v>0</v>
      </c>
      <c r="L136" s="533"/>
      <c r="M136" s="534">
        <f t="shared" si="22"/>
        <v>0</v>
      </c>
      <c r="N136" s="533"/>
      <c r="O136" s="534">
        <f t="shared" si="23"/>
        <v>0</v>
      </c>
      <c r="P136" s="533"/>
      <c r="Q136" s="534">
        <f t="shared" si="24"/>
        <v>0</v>
      </c>
      <c r="R136" s="533"/>
      <c r="S136" s="535">
        <f t="shared" si="25"/>
        <v>0</v>
      </c>
      <c r="T136" s="534">
        <f t="shared" si="26"/>
        <v>0</v>
      </c>
      <c r="U136" s="534">
        <f t="shared" si="27"/>
        <v>0</v>
      </c>
      <c r="V136" s="534">
        <f t="shared" si="28"/>
        <v>0</v>
      </c>
    </row>
    <row r="137" spans="1:59" ht="15" customHeight="1" x14ac:dyDescent="0.75">
      <c r="C137" s="512" t="s">
        <v>940</v>
      </c>
      <c r="D137" s="496"/>
      <c r="E137" s="867"/>
      <c r="F137" s="875"/>
      <c r="G137" s="533"/>
      <c r="H137" s="533"/>
      <c r="I137" s="534">
        <f t="shared" si="20"/>
        <v>0</v>
      </c>
      <c r="J137" s="533"/>
      <c r="K137" s="535">
        <f t="shared" si="21"/>
        <v>0</v>
      </c>
      <c r="L137" s="533"/>
      <c r="M137" s="534">
        <f t="shared" si="22"/>
        <v>0</v>
      </c>
      <c r="N137" s="533"/>
      <c r="O137" s="534">
        <f t="shared" si="23"/>
        <v>0</v>
      </c>
      <c r="P137" s="533"/>
      <c r="Q137" s="534">
        <f t="shared" si="24"/>
        <v>0</v>
      </c>
      <c r="R137" s="533"/>
      <c r="S137" s="535">
        <f t="shared" si="25"/>
        <v>0</v>
      </c>
      <c r="T137" s="534">
        <f t="shared" si="26"/>
        <v>0</v>
      </c>
      <c r="U137" s="534">
        <f t="shared" si="27"/>
        <v>0</v>
      </c>
      <c r="V137" s="534">
        <f t="shared" si="28"/>
        <v>0</v>
      </c>
    </row>
    <row r="138" spans="1:59" ht="15" customHeight="1" x14ac:dyDescent="0.75">
      <c r="C138" s="495"/>
      <c r="D138" s="511"/>
      <c r="E138" s="497"/>
      <c r="F138" s="538"/>
      <c r="G138" s="533"/>
      <c r="H138" s="533"/>
      <c r="I138" s="534">
        <f t="shared" si="20"/>
        <v>0</v>
      </c>
      <c r="J138" s="533"/>
      <c r="K138" s="535">
        <f t="shared" si="21"/>
        <v>0</v>
      </c>
      <c r="L138" s="533"/>
      <c r="M138" s="534">
        <f t="shared" si="22"/>
        <v>0</v>
      </c>
      <c r="N138" s="533"/>
      <c r="O138" s="534">
        <f t="shared" si="23"/>
        <v>0</v>
      </c>
      <c r="P138" s="533"/>
      <c r="Q138" s="534">
        <f t="shared" si="24"/>
        <v>0</v>
      </c>
      <c r="R138" s="533"/>
      <c r="S138" s="535">
        <f t="shared" si="25"/>
        <v>0</v>
      </c>
      <c r="T138" s="534">
        <f t="shared" si="26"/>
        <v>0</v>
      </c>
      <c r="U138" s="534">
        <f t="shared" si="27"/>
        <v>0</v>
      </c>
      <c r="V138" s="534">
        <f t="shared" si="28"/>
        <v>0</v>
      </c>
    </row>
    <row r="139" spans="1:59" ht="15" customHeight="1" x14ac:dyDescent="0.75">
      <c r="C139" s="508"/>
      <c r="D139" s="505"/>
      <c r="E139" s="500"/>
      <c r="F139" s="542"/>
      <c r="G139" s="533"/>
      <c r="H139" s="533"/>
      <c r="I139" s="534">
        <f t="shared" si="20"/>
        <v>0</v>
      </c>
      <c r="J139" s="533"/>
      <c r="K139" s="535">
        <f t="shared" si="21"/>
        <v>0</v>
      </c>
      <c r="L139" s="533"/>
      <c r="M139" s="534">
        <f t="shared" si="22"/>
        <v>0</v>
      </c>
      <c r="N139" s="533"/>
      <c r="O139" s="534">
        <f t="shared" si="23"/>
        <v>0</v>
      </c>
      <c r="P139" s="533"/>
      <c r="Q139" s="534">
        <f t="shared" si="24"/>
        <v>0</v>
      </c>
      <c r="R139" s="533"/>
      <c r="S139" s="535">
        <f t="shared" si="25"/>
        <v>0</v>
      </c>
      <c r="T139" s="534">
        <f t="shared" si="26"/>
        <v>0</v>
      </c>
      <c r="U139" s="534">
        <f t="shared" si="27"/>
        <v>0</v>
      </c>
      <c r="V139" s="534">
        <f t="shared" si="28"/>
        <v>0</v>
      </c>
    </row>
    <row r="140" spans="1:59" s="119" customFormat="1" ht="30" customHeight="1" x14ac:dyDescent="0.75">
      <c r="A140" s="360"/>
      <c r="B140" s="114" t="s">
        <v>404</v>
      </c>
      <c r="C140" s="361" t="s">
        <v>851</v>
      </c>
      <c r="D140" s="97"/>
      <c r="E140" s="98"/>
      <c r="F140" s="396"/>
      <c r="G140" s="264"/>
      <c r="H140" s="264"/>
      <c r="I140" s="264"/>
      <c r="J140" s="264"/>
      <c r="K140" s="265"/>
      <c r="L140" s="264"/>
      <c r="M140" s="264"/>
      <c r="N140" s="264"/>
      <c r="O140" s="264"/>
      <c r="P140" s="264"/>
      <c r="Q140" s="264"/>
      <c r="R140" s="264"/>
      <c r="S140" s="265"/>
      <c r="T140" s="264"/>
      <c r="U140" s="264"/>
      <c r="V140" s="264"/>
      <c r="W140" s="226"/>
      <c r="X140" s="117"/>
      <c r="Y140" s="114"/>
      <c r="Z140" s="227"/>
      <c r="AA140" s="97"/>
      <c r="AB140" s="98"/>
      <c r="AC140" s="97"/>
      <c r="AE140" s="117"/>
      <c r="AF140" s="114"/>
      <c r="AG140" s="97"/>
      <c r="AH140" s="98"/>
      <c r="AI140" s="97"/>
      <c r="AJ140" s="120"/>
      <c r="AK140" s="123"/>
      <c r="AL140" s="123"/>
      <c r="AM140" s="121"/>
      <c r="AN140" s="122"/>
      <c r="AO140" s="121"/>
      <c r="AP140" s="122"/>
      <c r="AQ140" s="122"/>
      <c r="AR140" s="122"/>
      <c r="AS140" s="120"/>
      <c r="AT140" s="123"/>
      <c r="AU140" s="122"/>
      <c r="AV140" s="122"/>
      <c r="AW140" s="94"/>
      <c r="AX140" s="94"/>
      <c r="AY140" s="94"/>
      <c r="AZ140" s="94"/>
      <c r="BA140" s="94"/>
      <c r="BB140" s="94"/>
      <c r="BC140" s="94"/>
      <c r="BD140" s="94"/>
      <c r="BE140" s="259"/>
      <c r="BF140" s="226"/>
      <c r="BG140" s="226"/>
    </row>
    <row r="141" spans="1:59" ht="15" customHeight="1" x14ac:dyDescent="0.75">
      <c r="C141" s="862" t="s">
        <v>853</v>
      </c>
      <c r="D141" s="863"/>
      <c r="E141" s="866" t="s">
        <v>886</v>
      </c>
      <c r="F141" s="874">
        <v>1</v>
      </c>
      <c r="G141" s="533"/>
      <c r="H141" s="533"/>
      <c r="I141" s="534">
        <f t="shared" si="20"/>
        <v>0</v>
      </c>
      <c r="J141" s="533"/>
      <c r="K141" s="535">
        <f t="shared" si="21"/>
        <v>0</v>
      </c>
      <c r="L141" s="533"/>
      <c r="M141" s="534">
        <f t="shared" si="22"/>
        <v>0</v>
      </c>
      <c r="N141" s="533"/>
      <c r="O141" s="534">
        <f t="shared" si="23"/>
        <v>0</v>
      </c>
      <c r="P141" s="533"/>
      <c r="Q141" s="534">
        <f t="shared" si="24"/>
        <v>0</v>
      </c>
      <c r="R141" s="533"/>
      <c r="S141" s="535">
        <f t="shared" si="25"/>
        <v>0</v>
      </c>
      <c r="T141" s="534">
        <f t="shared" si="26"/>
        <v>0</v>
      </c>
      <c r="U141" s="534">
        <f t="shared" si="27"/>
        <v>0</v>
      </c>
      <c r="V141" s="534">
        <f t="shared" si="28"/>
        <v>0</v>
      </c>
    </row>
    <row r="142" spans="1:59" ht="15" customHeight="1" x14ac:dyDescent="0.75">
      <c r="C142" s="864"/>
      <c r="D142" s="865"/>
      <c r="E142" s="867"/>
      <c r="F142" s="875"/>
      <c r="G142" s="533"/>
      <c r="H142" s="533"/>
      <c r="I142" s="534">
        <f t="shared" si="20"/>
        <v>0</v>
      </c>
      <c r="J142" s="533"/>
      <c r="K142" s="535">
        <f t="shared" si="21"/>
        <v>0</v>
      </c>
      <c r="L142" s="533"/>
      <c r="M142" s="534">
        <f t="shared" si="22"/>
        <v>0</v>
      </c>
      <c r="N142" s="533"/>
      <c r="O142" s="534">
        <f t="shared" si="23"/>
        <v>0</v>
      </c>
      <c r="P142" s="533"/>
      <c r="Q142" s="534">
        <f t="shared" si="24"/>
        <v>0</v>
      </c>
      <c r="R142" s="533"/>
      <c r="S142" s="535">
        <f t="shared" si="25"/>
        <v>0</v>
      </c>
      <c r="T142" s="534">
        <f t="shared" si="26"/>
        <v>0</v>
      </c>
      <c r="U142" s="534">
        <f t="shared" si="27"/>
        <v>0</v>
      </c>
      <c r="V142" s="534">
        <f t="shared" si="28"/>
        <v>0</v>
      </c>
    </row>
    <row r="143" spans="1:59" ht="15" customHeight="1" x14ac:dyDescent="0.75">
      <c r="C143" s="487" t="s">
        <v>941</v>
      </c>
      <c r="E143" s="502" t="s">
        <v>886</v>
      </c>
      <c r="F143" s="539">
        <v>1</v>
      </c>
      <c r="G143" s="533"/>
      <c r="H143" s="533"/>
      <c r="I143" s="534">
        <f t="shared" si="20"/>
        <v>0</v>
      </c>
      <c r="J143" s="533"/>
      <c r="K143" s="535">
        <f t="shared" si="21"/>
        <v>0</v>
      </c>
      <c r="L143" s="533"/>
      <c r="M143" s="534">
        <f t="shared" si="22"/>
        <v>0</v>
      </c>
      <c r="N143" s="533"/>
      <c r="O143" s="534">
        <f t="shared" si="23"/>
        <v>0</v>
      </c>
      <c r="P143" s="533"/>
      <c r="Q143" s="534">
        <f t="shared" si="24"/>
        <v>0</v>
      </c>
      <c r="R143" s="533"/>
      <c r="S143" s="535">
        <f t="shared" si="25"/>
        <v>0</v>
      </c>
      <c r="T143" s="534">
        <f t="shared" si="26"/>
        <v>0</v>
      </c>
      <c r="U143" s="534">
        <f t="shared" si="27"/>
        <v>0</v>
      </c>
      <c r="V143" s="534">
        <f t="shared" si="28"/>
        <v>0</v>
      </c>
    </row>
    <row r="144" spans="1:59" ht="15" customHeight="1" x14ac:dyDescent="0.75">
      <c r="C144" s="508" t="s">
        <v>857</v>
      </c>
      <c r="D144" s="505"/>
      <c r="E144" s="502" t="s">
        <v>886</v>
      </c>
      <c r="F144" s="539">
        <v>1</v>
      </c>
      <c r="G144" s="533"/>
      <c r="H144" s="533"/>
      <c r="I144" s="534">
        <f t="shared" si="20"/>
        <v>0</v>
      </c>
      <c r="J144" s="533"/>
      <c r="K144" s="535">
        <f t="shared" si="21"/>
        <v>0</v>
      </c>
      <c r="L144" s="533"/>
      <c r="M144" s="534">
        <f t="shared" si="22"/>
        <v>0</v>
      </c>
      <c r="N144" s="533"/>
      <c r="O144" s="534">
        <f t="shared" si="23"/>
        <v>0</v>
      </c>
      <c r="P144" s="533"/>
      <c r="Q144" s="534">
        <f t="shared" si="24"/>
        <v>0</v>
      </c>
      <c r="R144" s="533"/>
      <c r="S144" s="535">
        <f t="shared" si="25"/>
        <v>0</v>
      </c>
      <c r="T144" s="534">
        <f t="shared" si="26"/>
        <v>0</v>
      </c>
      <c r="U144" s="534">
        <f t="shared" si="27"/>
        <v>0</v>
      </c>
      <c r="V144" s="534">
        <f t="shared" si="28"/>
        <v>0</v>
      </c>
    </row>
    <row r="145" spans="1:59" ht="15" customHeight="1" x14ac:dyDescent="0.75">
      <c r="C145" s="862" t="s">
        <v>859</v>
      </c>
      <c r="D145" s="863"/>
      <c r="E145" s="866" t="s">
        <v>886</v>
      </c>
      <c r="F145" s="874">
        <v>1</v>
      </c>
      <c r="G145" s="533"/>
      <c r="H145" s="533"/>
      <c r="I145" s="534">
        <f t="shared" si="20"/>
        <v>0</v>
      </c>
      <c r="J145" s="533"/>
      <c r="K145" s="535">
        <f t="shared" si="21"/>
        <v>0</v>
      </c>
      <c r="L145" s="533"/>
      <c r="M145" s="534">
        <f t="shared" si="22"/>
        <v>0</v>
      </c>
      <c r="N145" s="533"/>
      <c r="O145" s="534">
        <f t="shared" si="23"/>
        <v>0</v>
      </c>
      <c r="P145" s="533"/>
      <c r="Q145" s="534">
        <f t="shared" si="24"/>
        <v>0</v>
      </c>
      <c r="R145" s="533"/>
      <c r="S145" s="535">
        <f t="shared" si="25"/>
        <v>0</v>
      </c>
      <c r="T145" s="534">
        <f t="shared" si="26"/>
        <v>0</v>
      </c>
      <c r="U145" s="534">
        <f t="shared" si="27"/>
        <v>0</v>
      </c>
      <c r="V145" s="534">
        <f t="shared" si="28"/>
        <v>0</v>
      </c>
    </row>
    <row r="146" spans="1:59" ht="15" customHeight="1" x14ac:dyDescent="0.75">
      <c r="C146" s="864"/>
      <c r="D146" s="865"/>
      <c r="E146" s="867"/>
      <c r="F146" s="875"/>
      <c r="G146" s="533"/>
      <c r="H146" s="533"/>
      <c r="I146" s="534">
        <f t="shared" si="20"/>
        <v>0</v>
      </c>
      <c r="J146" s="533"/>
      <c r="K146" s="535">
        <f t="shared" si="21"/>
        <v>0</v>
      </c>
      <c r="L146" s="533"/>
      <c r="M146" s="534">
        <f t="shared" si="22"/>
        <v>0</v>
      </c>
      <c r="N146" s="533"/>
      <c r="O146" s="534">
        <f t="shared" si="23"/>
        <v>0</v>
      </c>
      <c r="P146" s="533"/>
      <c r="Q146" s="534">
        <f t="shared" si="24"/>
        <v>0</v>
      </c>
      <c r="R146" s="533"/>
      <c r="S146" s="535">
        <f t="shared" si="25"/>
        <v>0</v>
      </c>
      <c r="T146" s="534">
        <f t="shared" si="26"/>
        <v>0</v>
      </c>
      <c r="U146" s="534">
        <f t="shared" si="27"/>
        <v>0</v>
      </c>
      <c r="V146" s="534">
        <f t="shared" si="28"/>
        <v>0</v>
      </c>
    </row>
    <row r="147" spans="1:59" ht="15" customHeight="1" x14ac:dyDescent="0.75">
      <c r="C147" s="495"/>
      <c r="D147" s="511"/>
      <c r="E147" s="497"/>
      <c r="F147" s="538"/>
      <c r="G147" s="533"/>
      <c r="H147" s="533"/>
      <c r="I147" s="534">
        <f t="shared" si="20"/>
        <v>0</v>
      </c>
      <c r="J147" s="533"/>
      <c r="K147" s="535">
        <f t="shared" si="21"/>
        <v>0</v>
      </c>
      <c r="L147" s="533"/>
      <c r="M147" s="534">
        <f t="shared" si="22"/>
        <v>0</v>
      </c>
      <c r="N147" s="533"/>
      <c r="O147" s="534">
        <f t="shared" si="23"/>
        <v>0</v>
      </c>
      <c r="P147" s="533"/>
      <c r="Q147" s="534">
        <f t="shared" si="24"/>
        <v>0</v>
      </c>
      <c r="R147" s="533"/>
      <c r="S147" s="535">
        <f t="shared" si="25"/>
        <v>0</v>
      </c>
      <c r="T147" s="534">
        <f t="shared" si="26"/>
        <v>0</v>
      </c>
      <c r="U147" s="534">
        <f t="shared" si="27"/>
        <v>0</v>
      </c>
      <c r="V147" s="534">
        <f t="shared" si="28"/>
        <v>0</v>
      </c>
    </row>
    <row r="148" spans="1:59" ht="15" customHeight="1" x14ac:dyDescent="0.75">
      <c r="C148" s="495"/>
      <c r="D148" s="498"/>
      <c r="E148" s="497"/>
      <c r="F148" s="538"/>
      <c r="G148" s="533"/>
      <c r="H148" s="533"/>
      <c r="I148" s="534">
        <f t="shared" si="20"/>
        <v>0</v>
      </c>
      <c r="J148" s="533"/>
      <c r="K148" s="535">
        <f t="shared" si="21"/>
        <v>0</v>
      </c>
      <c r="L148" s="533"/>
      <c r="M148" s="534">
        <f t="shared" si="22"/>
        <v>0</v>
      </c>
      <c r="N148" s="533"/>
      <c r="O148" s="534">
        <f t="shared" si="23"/>
        <v>0</v>
      </c>
      <c r="P148" s="533"/>
      <c r="Q148" s="534">
        <f t="shared" si="24"/>
        <v>0</v>
      </c>
      <c r="R148" s="533"/>
      <c r="S148" s="535">
        <f t="shared" si="25"/>
        <v>0</v>
      </c>
      <c r="T148" s="534">
        <f t="shared" si="26"/>
        <v>0</v>
      </c>
      <c r="U148" s="534">
        <f t="shared" si="27"/>
        <v>0</v>
      </c>
      <c r="V148" s="534">
        <f t="shared" si="28"/>
        <v>0</v>
      </c>
    </row>
    <row r="149" spans="1:59" s="119" customFormat="1" ht="30" customHeight="1" x14ac:dyDescent="0.75">
      <c r="A149" s="360"/>
      <c r="B149" s="114" t="s">
        <v>415</v>
      </c>
      <c r="C149" s="361" t="s">
        <v>861</v>
      </c>
      <c r="D149" s="97"/>
      <c r="E149" s="98"/>
      <c r="F149" s="396"/>
      <c r="G149" s="264"/>
      <c r="H149" s="264"/>
      <c r="I149" s="264"/>
      <c r="J149" s="264"/>
      <c r="K149" s="265"/>
      <c r="L149" s="264"/>
      <c r="M149" s="264"/>
      <c r="N149" s="264"/>
      <c r="O149" s="264"/>
      <c r="P149" s="264"/>
      <c r="Q149" s="264"/>
      <c r="R149" s="264"/>
      <c r="S149" s="265"/>
      <c r="T149" s="264"/>
      <c r="U149" s="264"/>
      <c r="V149" s="264"/>
      <c r="W149" s="226"/>
      <c r="X149" s="117"/>
      <c r="Y149" s="114"/>
      <c r="Z149" s="227"/>
      <c r="AA149" s="97"/>
      <c r="AB149" s="98"/>
      <c r="AC149" s="97"/>
      <c r="AE149" s="117"/>
      <c r="AF149" s="114"/>
      <c r="AG149" s="97"/>
      <c r="AH149" s="98"/>
      <c r="AI149" s="97"/>
      <c r="AJ149" s="120"/>
      <c r="AK149" s="123"/>
      <c r="AL149" s="123"/>
      <c r="AM149" s="121"/>
      <c r="AN149" s="122"/>
      <c r="AO149" s="121"/>
      <c r="AP149" s="122"/>
      <c r="AQ149" s="122"/>
      <c r="AR149" s="122"/>
      <c r="AS149" s="120"/>
      <c r="AT149" s="123"/>
      <c r="AU149" s="122"/>
      <c r="AV149" s="122"/>
      <c r="AW149" s="94"/>
      <c r="AX149" s="94"/>
      <c r="AY149" s="94"/>
      <c r="AZ149" s="94"/>
      <c r="BA149" s="94"/>
      <c r="BB149" s="94"/>
      <c r="BC149" s="94"/>
      <c r="BD149" s="94"/>
      <c r="BE149" s="259"/>
      <c r="BF149" s="226"/>
      <c r="BG149" s="226"/>
    </row>
    <row r="150" spans="1:59" ht="15" customHeight="1" x14ac:dyDescent="0.75">
      <c r="C150" s="495" t="s">
        <v>863</v>
      </c>
      <c r="D150" s="544"/>
      <c r="E150" s="545" t="s">
        <v>886</v>
      </c>
      <c r="F150" s="539">
        <v>1</v>
      </c>
      <c r="G150" s="533"/>
      <c r="H150" s="533"/>
      <c r="I150" s="534">
        <f t="shared" si="20"/>
        <v>0</v>
      </c>
      <c r="J150" s="533"/>
      <c r="K150" s="535">
        <f t="shared" si="21"/>
        <v>0</v>
      </c>
      <c r="L150" s="533"/>
      <c r="M150" s="534">
        <f t="shared" si="22"/>
        <v>0</v>
      </c>
      <c r="N150" s="533"/>
      <c r="O150" s="534">
        <f t="shared" si="23"/>
        <v>0</v>
      </c>
      <c r="P150" s="533"/>
      <c r="Q150" s="534">
        <f t="shared" si="24"/>
        <v>0</v>
      </c>
      <c r="R150" s="533"/>
      <c r="S150" s="535">
        <f t="shared" si="25"/>
        <v>0</v>
      </c>
      <c r="T150" s="534">
        <f t="shared" si="26"/>
        <v>0</v>
      </c>
      <c r="U150" s="534">
        <f t="shared" si="27"/>
        <v>0</v>
      </c>
      <c r="V150" s="534">
        <f t="shared" si="28"/>
        <v>0</v>
      </c>
    </row>
    <row r="151" spans="1:59" ht="15" customHeight="1" x14ac:dyDescent="0.75">
      <c r="C151" s="495" t="s">
        <v>942</v>
      </c>
      <c r="D151" s="544"/>
      <c r="E151" s="545" t="s">
        <v>886</v>
      </c>
      <c r="F151" s="539">
        <v>1</v>
      </c>
      <c r="G151" s="533"/>
      <c r="H151" s="533"/>
      <c r="I151" s="534">
        <f t="shared" si="20"/>
        <v>0</v>
      </c>
      <c r="J151" s="533"/>
      <c r="K151" s="535">
        <f t="shared" si="21"/>
        <v>0</v>
      </c>
      <c r="L151" s="533"/>
      <c r="M151" s="534">
        <f t="shared" si="22"/>
        <v>0</v>
      </c>
      <c r="N151" s="533"/>
      <c r="O151" s="534">
        <f t="shared" si="23"/>
        <v>0</v>
      </c>
      <c r="P151" s="533"/>
      <c r="Q151" s="534">
        <f t="shared" si="24"/>
        <v>0</v>
      </c>
      <c r="R151" s="533"/>
      <c r="S151" s="535">
        <f t="shared" si="25"/>
        <v>0</v>
      </c>
      <c r="T151" s="534">
        <f t="shared" si="26"/>
        <v>0</v>
      </c>
      <c r="U151" s="534">
        <f t="shared" si="27"/>
        <v>0</v>
      </c>
      <c r="V151" s="534">
        <f t="shared" si="28"/>
        <v>0</v>
      </c>
    </row>
    <row r="152" spans="1:59" ht="15" customHeight="1" x14ac:dyDescent="0.75">
      <c r="C152" s="495" t="s">
        <v>943</v>
      </c>
      <c r="D152" s="498"/>
      <c r="E152" s="545" t="s">
        <v>886</v>
      </c>
      <c r="F152" s="539">
        <v>8</v>
      </c>
      <c r="G152" s="533"/>
      <c r="H152" s="533"/>
      <c r="I152" s="534">
        <f t="shared" si="20"/>
        <v>0</v>
      </c>
      <c r="J152" s="533"/>
      <c r="K152" s="535">
        <f t="shared" si="21"/>
        <v>0</v>
      </c>
      <c r="L152" s="533"/>
      <c r="M152" s="534">
        <f t="shared" si="22"/>
        <v>0</v>
      </c>
      <c r="N152" s="533"/>
      <c r="O152" s="534">
        <f t="shared" si="23"/>
        <v>0</v>
      </c>
      <c r="P152" s="533"/>
      <c r="Q152" s="534">
        <f t="shared" si="24"/>
        <v>0</v>
      </c>
      <c r="R152" s="533"/>
      <c r="S152" s="535">
        <f t="shared" si="25"/>
        <v>0</v>
      </c>
      <c r="T152" s="534">
        <f t="shared" si="26"/>
        <v>0</v>
      </c>
      <c r="U152" s="534">
        <f t="shared" si="27"/>
        <v>0</v>
      </c>
      <c r="V152" s="534">
        <f t="shared" si="28"/>
        <v>0</v>
      </c>
    </row>
    <row r="153" spans="1:59" ht="15" customHeight="1" x14ac:dyDescent="0.75">
      <c r="C153" s="495" t="s">
        <v>865</v>
      </c>
      <c r="D153" s="498"/>
      <c r="E153" s="545" t="s">
        <v>886</v>
      </c>
      <c r="F153" s="539">
        <v>3</v>
      </c>
      <c r="G153" s="533"/>
      <c r="H153" s="533"/>
      <c r="I153" s="534">
        <f t="shared" si="20"/>
        <v>0</v>
      </c>
      <c r="J153" s="533"/>
      <c r="K153" s="535">
        <f t="shared" si="21"/>
        <v>0</v>
      </c>
      <c r="L153" s="533"/>
      <c r="M153" s="534">
        <f t="shared" si="22"/>
        <v>0</v>
      </c>
      <c r="N153" s="533"/>
      <c r="O153" s="534">
        <f t="shared" si="23"/>
        <v>0</v>
      </c>
      <c r="P153" s="533"/>
      <c r="Q153" s="534">
        <f t="shared" si="24"/>
        <v>0</v>
      </c>
      <c r="R153" s="533"/>
      <c r="S153" s="535">
        <f t="shared" si="25"/>
        <v>0</v>
      </c>
      <c r="T153" s="534">
        <f t="shared" si="26"/>
        <v>0</v>
      </c>
      <c r="U153" s="534">
        <f t="shared" si="27"/>
        <v>0</v>
      </c>
      <c r="V153" s="534">
        <f t="shared" si="28"/>
        <v>0</v>
      </c>
    </row>
    <row r="154" spans="1:59" ht="15" customHeight="1" x14ac:dyDescent="0.75">
      <c r="C154" s="495"/>
      <c r="D154" s="511"/>
      <c r="E154" s="497"/>
      <c r="F154" s="540"/>
      <c r="G154" s="533"/>
      <c r="H154" s="533"/>
      <c r="I154" s="534">
        <f t="shared" si="20"/>
        <v>0</v>
      </c>
      <c r="J154" s="533"/>
      <c r="K154" s="535">
        <f t="shared" si="21"/>
        <v>0</v>
      </c>
      <c r="L154" s="533"/>
      <c r="M154" s="534">
        <f t="shared" si="22"/>
        <v>0</v>
      </c>
      <c r="N154" s="533"/>
      <c r="O154" s="534">
        <f t="shared" si="23"/>
        <v>0</v>
      </c>
      <c r="P154" s="533"/>
      <c r="Q154" s="534">
        <f t="shared" si="24"/>
        <v>0</v>
      </c>
      <c r="R154" s="533"/>
      <c r="S154" s="535">
        <f t="shared" si="25"/>
        <v>0</v>
      </c>
      <c r="T154" s="534">
        <f t="shared" si="26"/>
        <v>0</v>
      </c>
      <c r="U154" s="534">
        <f t="shared" si="27"/>
        <v>0</v>
      </c>
      <c r="V154" s="534">
        <f t="shared" si="28"/>
        <v>0</v>
      </c>
    </row>
    <row r="155" spans="1:59" s="119" customFormat="1" ht="30" customHeight="1" x14ac:dyDescent="0.75">
      <c r="A155" s="360"/>
      <c r="B155" s="114" t="s">
        <v>447</v>
      </c>
      <c r="C155" s="361" t="s">
        <v>1018</v>
      </c>
      <c r="D155" s="97"/>
      <c r="E155" s="98"/>
      <c r="F155" s="396"/>
      <c r="G155" s="264"/>
      <c r="H155" s="264"/>
      <c r="I155" s="264"/>
      <c r="J155" s="264"/>
      <c r="K155" s="265"/>
      <c r="L155" s="264"/>
      <c r="M155" s="264"/>
      <c r="N155" s="264"/>
      <c r="O155" s="264"/>
      <c r="P155" s="264"/>
      <c r="Q155" s="264"/>
      <c r="R155" s="264"/>
      <c r="S155" s="265"/>
      <c r="T155" s="264"/>
      <c r="U155" s="264"/>
      <c r="V155" s="264"/>
      <c r="W155" s="226"/>
      <c r="X155" s="117"/>
      <c r="Y155" s="114"/>
      <c r="Z155" s="227"/>
      <c r="AA155" s="97"/>
      <c r="AB155" s="98"/>
      <c r="AC155" s="97"/>
      <c r="AE155" s="117"/>
      <c r="AF155" s="114"/>
      <c r="AG155" s="97"/>
      <c r="AH155" s="98"/>
      <c r="AI155" s="97"/>
      <c r="AJ155" s="120"/>
      <c r="AK155" s="123"/>
      <c r="AL155" s="123"/>
      <c r="AM155" s="121"/>
      <c r="AN155" s="122"/>
      <c r="AO155" s="121"/>
      <c r="AP155" s="122"/>
      <c r="AQ155" s="122"/>
      <c r="AR155" s="122"/>
      <c r="AS155" s="120"/>
      <c r="AT155" s="123"/>
      <c r="AU155" s="122"/>
      <c r="AV155" s="122"/>
      <c r="AW155" s="94"/>
      <c r="AX155" s="94"/>
      <c r="AY155" s="94"/>
      <c r="AZ155" s="94"/>
      <c r="BA155" s="94"/>
      <c r="BB155" s="94"/>
      <c r="BC155" s="94"/>
      <c r="BD155" s="94"/>
      <c r="BE155" s="259"/>
      <c r="BF155" s="226"/>
      <c r="BG155" s="226"/>
    </row>
    <row r="156" spans="1:59" ht="15" customHeight="1" x14ac:dyDescent="0.75">
      <c r="C156" s="495" t="s">
        <v>869</v>
      </c>
      <c r="D156" s="498"/>
      <c r="E156" s="497" t="s">
        <v>886</v>
      </c>
      <c r="F156" s="532">
        <v>1</v>
      </c>
      <c r="G156" s="533"/>
      <c r="H156" s="533"/>
      <c r="I156" s="534">
        <f t="shared" si="20"/>
        <v>0</v>
      </c>
      <c r="J156" s="533"/>
      <c r="K156" s="535">
        <f t="shared" si="21"/>
        <v>0</v>
      </c>
      <c r="L156" s="533"/>
      <c r="M156" s="534">
        <f t="shared" si="22"/>
        <v>0</v>
      </c>
      <c r="N156" s="533"/>
      <c r="O156" s="534">
        <f t="shared" si="23"/>
        <v>0</v>
      </c>
      <c r="P156" s="533"/>
      <c r="Q156" s="534">
        <f t="shared" si="24"/>
        <v>0</v>
      </c>
      <c r="R156" s="533"/>
      <c r="S156" s="535">
        <f t="shared" si="25"/>
        <v>0</v>
      </c>
      <c r="T156" s="534">
        <f t="shared" si="26"/>
        <v>0</v>
      </c>
      <c r="U156" s="534">
        <f t="shared" si="27"/>
        <v>0</v>
      </c>
      <c r="V156" s="534">
        <f t="shared" si="28"/>
        <v>0</v>
      </c>
    </row>
    <row r="157" spans="1:59" ht="15" customHeight="1" x14ac:dyDescent="0.75">
      <c r="C157" s="495" t="s">
        <v>871</v>
      </c>
      <c r="D157" s="498"/>
      <c r="E157" s="497" t="s">
        <v>886</v>
      </c>
      <c r="F157" s="532">
        <v>1</v>
      </c>
      <c r="G157" s="533"/>
      <c r="H157" s="533"/>
      <c r="I157" s="534">
        <f t="shared" si="20"/>
        <v>0</v>
      </c>
      <c r="J157" s="533"/>
      <c r="K157" s="535">
        <f t="shared" si="21"/>
        <v>0</v>
      </c>
      <c r="L157" s="533"/>
      <c r="M157" s="534">
        <f t="shared" si="22"/>
        <v>0</v>
      </c>
      <c r="N157" s="533"/>
      <c r="O157" s="534">
        <f t="shared" si="23"/>
        <v>0</v>
      </c>
      <c r="P157" s="533"/>
      <c r="Q157" s="534">
        <f t="shared" si="24"/>
        <v>0</v>
      </c>
      <c r="R157" s="533"/>
      <c r="S157" s="535">
        <f t="shared" si="25"/>
        <v>0</v>
      </c>
      <c r="T157" s="534">
        <f t="shared" si="26"/>
        <v>0</v>
      </c>
      <c r="U157" s="534">
        <f t="shared" si="27"/>
        <v>0</v>
      </c>
      <c r="V157" s="534">
        <f t="shared" si="28"/>
        <v>0</v>
      </c>
    </row>
    <row r="158" spans="1:59" ht="15" customHeight="1" x14ac:dyDescent="0.75">
      <c r="C158" s="495" t="s">
        <v>873</v>
      </c>
      <c r="D158" s="498"/>
      <c r="E158" s="497" t="s">
        <v>886</v>
      </c>
      <c r="F158" s="532">
        <v>1</v>
      </c>
      <c r="G158" s="533"/>
      <c r="H158" s="533"/>
      <c r="I158" s="534">
        <f t="shared" si="20"/>
        <v>0</v>
      </c>
      <c r="J158" s="533"/>
      <c r="K158" s="535">
        <f t="shared" si="21"/>
        <v>0</v>
      </c>
      <c r="L158" s="533"/>
      <c r="M158" s="534">
        <f t="shared" si="22"/>
        <v>0</v>
      </c>
      <c r="N158" s="533"/>
      <c r="O158" s="534">
        <f t="shared" si="23"/>
        <v>0</v>
      </c>
      <c r="P158" s="533"/>
      <c r="Q158" s="534">
        <f t="shared" si="24"/>
        <v>0</v>
      </c>
      <c r="R158" s="533"/>
      <c r="S158" s="535">
        <f t="shared" si="25"/>
        <v>0</v>
      </c>
      <c r="T158" s="534">
        <f t="shared" si="26"/>
        <v>0</v>
      </c>
      <c r="U158" s="534">
        <f t="shared" si="27"/>
        <v>0</v>
      </c>
      <c r="V158" s="534">
        <f t="shared" si="28"/>
        <v>0</v>
      </c>
    </row>
    <row r="159" spans="1:59" ht="15" customHeight="1" x14ac:dyDescent="0.75">
      <c r="C159" s="495" t="s">
        <v>875</v>
      </c>
      <c r="D159" s="498"/>
      <c r="E159" s="497" t="s">
        <v>886</v>
      </c>
      <c r="F159" s="532">
        <v>1</v>
      </c>
      <c r="G159" s="533"/>
      <c r="H159" s="533"/>
      <c r="I159" s="534">
        <f t="shared" si="20"/>
        <v>0</v>
      </c>
      <c r="J159" s="533"/>
      <c r="K159" s="535">
        <f t="shared" si="21"/>
        <v>0</v>
      </c>
      <c r="L159" s="533"/>
      <c r="M159" s="534">
        <f t="shared" si="22"/>
        <v>0</v>
      </c>
      <c r="N159" s="533"/>
      <c r="O159" s="534">
        <f t="shared" si="23"/>
        <v>0</v>
      </c>
      <c r="P159" s="533"/>
      <c r="Q159" s="534">
        <f t="shared" si="24"/>
        <v>0</v>
      </c>
      <c r="R159" s="533"/>
      <c r="S159" s="535">
        <f t="shared" si="25"/>
        <v>0</v>
      </c>
      <c r="T159" s="534">
        <f t="shared" si="26"/>
        <v>0</v>
      </c>
      <c r="U159" s="534">
        <f t="shared" si="27"/>
        <v>0</v>
      </c>
      <c r="V159" s="534">
        <f t="shared" si="28"/>
        <v>0</v>
      </c>
    </row>
    <row r="160" spans="1:59" ht="15" customHeight="1" x14ac:dyDescent="0.75">
      <c r="C160" s="495"/>
      <c r="D160" s="511"/>
      <c r="E160" s="497"/>
      <c r="F160" s="538"/>
      <c r="G160" s="533"/>
      <c r="H160" s="533"/>
      <c r="I160" s="534">
        <f t="shared" si="20"/>
        <v>0</v>
      </c>
      <c r="J160" s="533"/>
      <c r="K160" s="535">
        <f t="shared" si="21"/>
        <v>0</v>
      </c>
      <c r="L160" s="533"/>
      <c r="M160" s="534">
        <f t="shared" si="22"/>
        <v>0</v>
      </c>
      <c r="N160" s="533"/>
      <c r="O160" s="534">
        <f t="shared" si="23"/>
        <v>0</v>
      </c>
      <c r="P160" s="533"/>
      <c r="Q160" s="534">
        <f t="shared" si="24"/>
        <v>0</v>
      </c>
      <c r="R160" s="533"/>
      <c r="S160" s="535">
        <f t="shared" si="25"/>
        <v>0</v>
      </c>
      <c r="T160" s="534">
        <f t="shared" si="26"/>
        <v>0</v>
      </c>
      <c r="U160" s="534">
        <f t="shared" si="27"/>
        <v>0</v>
      </c>
      <c r="V160" s="534">
        <f t="shared" si="28"/>
        <v>0</v>
      </c>
    </row>
    <row r="161" spans="1:59" s="119" customFormat="1" ht="30" customHeight="1" x14ac:dyDescent="0.75">
      <c r="A161" s="360"/>
      <c r="B161" s="114" t="s">
        <v>462</v>
      </c>
      <c r="C161" s="361" t="s">
        <v>1019</v>
      </c>
      <c r="D161" s="97"/>
      <c r="E161" s="98"/>
      <c r="F161" s="396"/>
      <c r="G161" s="264"/>
      <c r="H161" s="264"/>
      <c r="I161" s="264"/>
      <c r="J161" s="264"/>
      <c r="K161" s="265"/>
      <c r="L161" s="264"/>
      <c r="M161" s="264"/>
      <c r="N161" s="264"/>
      <c r="O161" s="264"/>
      <c r="P161" s="264"/>
      <c r="Q161" s="264"/>
      <c r="R161" s="264"/>
      <c r="S161" s="265"/>
      <c r="T161" s="264"/>
      <c r="U161" s="264"/>
      <c r="V161" s="264"/>
      <c r="W161" s="226"/>
      <c r="X161" s="117"/>
      <c r="Y161" s="114"/>
      <c r="Z161" s="227"/>
      <c r="AA161" s="97"/>
      <c r="AB161" s="98"/>
      <c r="AC161" s="97"/>
      <c r="AE161" s="117"/>
      <c r="AF161" s="114"/>
      <c r="AG161" s="97"/>
      <c r="AH161" s="98"/>
      <c r="AI161" s="97"/>
      <c r="AJ161" s="120"/>
      <c r="AK161" s="123"/>
      <c r="AL161" s="123"/>
      <c r="AM161" s="121"/>
      <c r="AN161" s="122"/>
      <c r="AO161" s="121"/>
      <c r="AP161" s="122"/>
      <c r="AQ161" s="122"/>
      <c r="AR161" s="122"/>
      <c r="AS161" s="120"/>
      <c r="AT161" s="123"/>
      <c r="AU161" s="122"/>
      <c r="AV161" s="122"/>
      <c r="AW161" s="94"/>
      <c r="AX161" s="94"/>
      <c r="AY161" s="94"/>
      <c r="AZ161" s="94"/>
      <c r="BA161" s="94"/>
      <c r="BB161" s="94"/>
      <c r="BC161" s="94"/>
      <c r="BD161" s="94"/>
      <c r="BE161" s="259"/>
      <c r="BF161" s="226"/>
      <c r="BG161" s="226"/>
    </row>
    <row r="162" spans="1:59" ht="15" customHeight="1" x14ac:dyDescent="0.75">
      <c r="C162" s="524" t="s">
        <v>944</v>
      </c>
      <c r="D162" s="498"/>
      <c r="E162" s="497" t="s">
        <v>886</v>
      </c>
      <c r="F162" s="539">
        <v>1</v>
      </c>
      <c r="G162" s="533"/>
      <c r="H162" s="533"/>
      <c r="I162" s="534">
        <f t="shared" si="20"/>
        <v>0</v>
      </c>
      <c r="J162" s="533"/>
      <c r="K162" s="535">
        <f t="shared" si="21"/>
        <v>0</v>
      </c>
      <c r="L162" s="533"/>
      <c r="M162" s="534">
        <f t="shared" si="22"/>
        <v>0</v>
      </c>
      <c r="N162" s="533"/>
      <c r="O162" s="534">
        <f t="shared" si="23"/>
        <v>0</v>
      </c>
      <c r="P162" s="533"/>
      <c r="Q162" s="534">
        <f t="shared" si="24"/>
        <v>0</v>
      </c>
      <c r="R162" s="533"/>
      <c r="S162" s="535">
        <f t="shared" si="25"/>
        <v>0</v>
      </c>
      <c r="T162" s="534">
        <f t="shared" si="26"/>
        <v>0</v>
      </c>
      <c r="U162" s="534">
        <f t="shared" si="27"/>
        <v>0</v>
      </c>
      <c r="V162" s="534">
        <f t="shared" si="28"/>
        <v>0</v>
      </c>
    </row>
    <row r="163" spans="1:59" ht="15" customHeight="1" x14ac:dyDescent="0.75">
      <c r="C163" s="495" t="s">
        <v>945</v>
      </c>
      <c r="D163" s="498"/>
      <c r="E163" s="497"/>
      <c r="F163" s="539"/>
      <c r="G163" s="533"/>
      <c r="H163" s="533"/>
      <c r="I163" s="534">
        <f t="shared" si="20"/>
        <v>0</v>
      </c>
      <c r="J163" s="533"/>
      <c r="K163" s="535">
        <f t="shared" si="21"/>
        <v>0</v>
      </c>
      <c r="L163" s="533"/>
      <c r="M163" s="534">
        <f t="shared" si="22"/>
        <v>0</v>
      </c>
      <c r="N163" s="533"/>
      <c r="O163" s="534">
        <f t="shared" si="23"/>
        <v>0</v>
      </c>
      <c r="P163" s="533"/>
      <c r="Q163" s="534">
        <f t="shared" si="24"/>
        <v>0</v>
      </c>
      <c r="R163" s="533"/>
      <c r="S163" s="535">
        <f t="shared" si="25"/>
        <v>0</v>
      </c>
      <c r="T163" s="534">
        <f t="shared" si="26"/>
        <v>0</v>
      </c>
      <c r="U163" s="534">
        <f t="shared" si="27"/>
        <v>0</v>
      </c>
      <c r="V163" s="534">
        <f t="shared" si="28"/>
        <v>0</v>
      </c>
    </row>
    <row r="164" spans="1:59" ht="15" customHeight="1" x14ac:dyDescent="0.75">
      <c r="C164" s="495" t="s">
        <v>946</v>
      </c>
      <c r="D164" s="498"/>
      <c r="E164" s="497"/>
      <c r="F164" s="532"/>
      <c r="G164" s="533"/>
      <c r="H164" s="533"/>
      <c r="I164" s="534">
        <f t="shared" si="20"/>
        <v>0</v>
      </c>
      <c r="J164" s="533"/>
      <c r="K164" s="535">
        <f t="shared" si="21"/>
        <v>0</v>
      </c>
      <c r="L164" s="533"/>
      <c r="M164" s="534">
        <f t="shared" si="22"/>
        <v>0</v>
      </c>
      <c r="N164" s="533"/>
      <c r="O164" s="534">
        <f t="shared" si="23"/>
        <v>0</v>
      </c>
      <c r="P164" s="533"/>
      <c r="Q164" s="534">
        <f t="shared" si="24"/>
        <v>0</v>
      </c>
      <c r="R164" s="533"/>
      <c r="S164" s="535">
        <f t="shared" si="25"/>
        <v>0</v>
      </c>
      <c r="T164" s="534">
        <f t="shared" si="26"/>
        <v>0</v>
      </c>
      <c r="U164" s="534">
        <f t="shared" si="27"/>
        <v>0</v>
      </c>
      <c r="V164" s="534">
        <f t="shared" si="28"/>
        <v>0</v>
      </c>
    </row>
    <row r="165" spans="1:59" ht="15" customHeight="1" x14ac:dyDescent="0.75">
      <c r="C165" s="495" t="s">
        <v>947</v>
      </c>
      <c r="D165" s="498"/>
      <c r="E165" s="497"/>
      <c r="F165" s="532"/>
      <c r="G165" s="533"/>
      <c r="H165" s="533"/>
      <c r="I165" s="534">
        <f t="shared" si="20"/>
        <v>0</v>
      </c>
      <c r="J165" s="533"/>
      <c r="K165" s="535">
        <f t="shared" si="21"/>
        <v>0</v>
      </c>
      <c r="L165" s="533"/>
      <c r="M165" s="534">
        <f t="shared" si="22"/>
        <v>0</v>
      </c>
      <c r="N165" s="533"/>
      <c r="O165" s="534">
        <f t="shared" si="23"/>
        <v>0</v>
      </c>
      <c r="P165" s="533"/>
      <c r="Q165" s="534">
        <f t="shared" si="24"/>
        <v>0</v>
      </c>
      <c r="R165" s="533"/>
      <c r="S165" s="535">
        <f t="shared" si="25"/>
        <v>0</v>
      </c>
      <c r="T165" s="534">
        <f t="shared" si="26"/>
        <v>0</v>
      </c>
      <c r="U165" s="534">
        <f t="shared" si="27"/>
        <v>0</v>
      </c>
      <c r="V165" s="534">
        <f t="shared" si="28"/>
        <v>0</v>
      </c>
    </row>
    <row r="166" spans="1:59" ht="15" customHeight="1" x14ac:dyDescent="0.75">
      <c r="C166" s="495" t="s">
        <v>948</v>
      </c>
      <c r="D166" s="498"/>
      <c r="E166" s="497"/>
      <c r="F166" s="532"/>
      <c r="G166" s="533"/>
      <c r="H166" s="533"/>
      <c r="I166" s="534">
        <f t="shared" si="20"/>
        <v>0</v>
      </c>
      <c r="J166" s="533"/>
      <c r="K166" s="535">
        <f t="shared" si="21"/>
        <v>0</v>
      </c>
      <c r="L166" s="533"/>
      <c r="M166" s="534">
        <f t="shared" si="22"/>
        <v>0</v>
      </c>
      <c r="N166" s="533"/>
      <c r="O166" s="534">
        <f t="shared" si="23"/>
        <v>0</v>
      </c>
      <c r="P166" s="533"/>
      <c r="Q166" s="534">
        <f t="shared" si="24"/>
        <v>0</v>
      </c>
      <c r="R166" s="533"/>
      <c r="S166" s="535">
        <f t="shared" si="25"/>
        <v>0</v>
      </c>
      <c r="T166" s="534">
        <f t="shared" si="26"/>
        <v>0</v>
      </c>
      <c r="U166" s="534">
        <f t="shared" si="27"/>
        <v>0</v>
      </c>
      <c r="V166" s="534">
        <f t="shared" si="28"/>
        <v>0</v>
      </c>
    </row>
    <row r="167" spans="1:59" ht="15" customHeight="1" x14ac:dyDescent="0.75">
      <c r="C167" s="495" t="s">
        <v>949</v>
      </c>
      <c r="D167" s="498"/>
      <c r="E167" s="497"/>
      <c r="F167" s="532"/>
      <c r="G167" s="533"/>
      <c r="H167" s="533"/>
      <c r="I167" s="534">
        <f t="shared" si="20"/>
        <v>0</v>
      </c>
      <c r="J167" s="533"/>
      <c r="K167" s="535">
        <f t="shared" si="21"/>
        <v>0</v>
      </c>
      <c r="L167" s="533"/>
      <c r="M167" s="534">
        <f t="shared" si="22"/>
        <v>0</v>
      </c>
      <c r="N167" s="533"/>
      <c r="O167" s="534">
        <f t="shared" si="23"/>
        <v>0</v>
      </c>
      <c r="P167" s="533"/>
      <c r="Q167" s="534">
        <f t="shared" si="24"/>
        <v>0</v>
      </c>
      <c r="R167" s="533"/>
      <c r="S167" s="535">
        <f t="shared" si="25"/>
        <v>0</v>
      </c>
      <c r="T167" s="534">
        <f t="shared" si="26"/>
        <v>0</v>
      </c>
      <c r="U167" s="534">
        <f t="shared" si="27"/>
        <v>0</v>
      </c>
      <c r="V167" s="534">
        <f t="shared" si="28"/>
        <v>0</v>
      </c>
    </row>
    <row r="168" spans="1:59" ht="15" customHeight="1" x14ac:dyDescent="0.75">
      <c r="C168" s="495" t="s">
        <v>950</v>
      </c>
      <c r="D168" s="498"/>
      <c r="E168" s="497"/>
      <c r="F168" s="532"/>
      <c r="G168" s="533"/>
      <c r="H168" s="533"/>
      <c r="I168" s="534">
        <f t="shared" si="20"/>
        <v>0</v>
      </c>
      <c r="J168" s="533"/>
      <c r="K168" s="535">
        <f t="shared" si="21"/>
        <v>0</v>
      </c>
      <c r="L168" s="533"/>
      <c r="M168" s="534">
        <f t="shared" si="22"/>
        <v>0</v>
      </c>
      <c r="N168" s="533"/>
      <c r="O168" s="534">
        <f t="shared" si="23"/>
        <v>0</v>
      </c>
      <c r="P168" s="533"/>
      <c r="Q168" s="534">
        <f t="shared" si="24"/>
        <v>0</v>
      </c>
      <c r="R168" s="533"/>
      <c r="S168" s="535">
        <f t="shared" si="25"/>
        <v>0</v>
      </c>
      <c r="T168" s="534">
        <f t="shared" si="26"/>
        <v>0</v>
      </c>
      <c r="U168" s="534">
        <f t="shared" si="27"/>
        <v>0</v>
      </c>
      <c r="V168" s="534">
        <f t="shared" si="28"/>
        <v>0</v>
      </c>
    </row>
    <row r="169" spans="1:59" ht="15" customHeight="1" x14ac:dyDescent="0.75">
      <c r="C169" s="495" t="s">
        <v>951</v>
      </c>
      <c r="D169" s="498"/>
      <c r="E169" s="497"/>
      <c r="F169" s="532"/>
      <c r="G169" s="533"/>
      <c r="H169" s="533"/>
      <c r="I169" s="534">
        <f t="shared" si="20"/>
        <v>0</v>
      </c>
      <c r="J169" s="533"/>
      <c r="K169" s="535">
        <f t="shared" si="21"/>
        <v>0</v>
      </c>
      <c r="L169" s="533"/>
      <c r="M169" s="534">
        <f t="shared" si="22"/>
        <v>0</v>
      </c>
      <c r="N169" s="533"/>
      <c r="O169" s="534">
        <f t="shared" si="23"/>
        <v>0</v>
      </c>
      <c r="P169" s="533"/>
      <c r="Q169" s="534">
        <f t="shared" si="24"/>
        <v>0</v>
      </c>
      <c r="R169" s="533"/>
      <c r="S169" s="535">
        <f t="shared" si="25"/>
        <v>0</v>
      </c>
      <c r="T169" s="534">
        <f t="shared" si="26"/>
        <v>0</v>
      </c>
      <c r="U169" s="534">
        <f t="shared" si="27"/>
        <v>0</v>
      </c>
      <c r="V169" s="534">
        <f t="shared" si="28"/>
        <v>0</v>
      </c>
    </row>
    <row r="170" spans="1:59" ht="15" customHeight="1" x14ac:dyDescent="0.75">
      <c r="C170" s="495"/>
      <c r="D170" s="511"/>
      <c r="E170" s="497"/>
      <c r="F170" s="538"/>
      <c r="G170" s="533"/>
      <c r="H170" s="533"/>
      <c r="I170" s="534">
        <f t="shared" si="20"/>
        <v>0</v>
      </c>
      <c r="J170" s="533"/>
      <c r="K170" s="535">
        <f t="shared" si="21"/>
        <v>0</v>
      </c>
      <c r="L170" s="533"/>
      <c r="M170" s="534">
        <f t="shared" si="22"/>
        <v>0</v>
      </c>
      <c r="N170" s="533"/>
      <c r="O170" s="534">
        <f t="shared" si="23"/>
        <v>0</v>
      </c>
      <c r="P170" s="533"/>
      <c r="Q170" s="534">
        <f t="shared" si="24"/>
        <v>0</v>
      </c>
      <c r="R170" s="533"/>
      <c r="S170" s="535">
        <f t="shared" si="25"/>
        <v>0</v>
      </c>
      <c r="T170" s="534">
        <f t="shared" si="26"/>
        <v>0</v>
      </c>
      <c r="U170" s="534">
        <f t="shared" si="27"/>
        <v>0</v>
      </c>
      <c r="V170" s="534">
        <f t="shared" si="28"/>
        <v>0</v>
      </c>
    </row>
    <row r="171" spans="1:59" ht="15" customHeight="1" x14ac:dyDescent="0.75">
      <c r="C171" s="495"/>
      <c r="D171" s="511"/>
      <c r="E171" s="497"/>
      <c r="F171" s="538"/>
      <c r="G171" s="533"/>
      <c r="H171" s="533"/>
      <c r="I171" s="534">
        <f t="shared" si="20"/>
        <v>0</v>
      </c>
      <c r="J171" s="533"/>
      <c r="K171" s="535">
        <f t="shared" si="21"/>
        <v>0</v>
      </c>
      <c r="L171" s="533"/>
      <c r="M171" s="534">
        <f t="shared" si="22"/>
        <v>0</v>
      </c>
      <c r="N171" s="533"/>
      <c r="O171" s="534">
        <f t="shared" si="23"/>
        <v>0</v>
      </c>
      <c r="P171" s="533"/>
      <c r="Q171" s="534">
        <f t="shared" si="24"/>
        <v>0</v>
      </c>
      <c r="R171" s="533"/>
      <c r="S171" s="535">
        <f t="shared" si="25"/>
        <v>0</v>
      </c>
      <c r="T171" s="534">
        <f t="shared" si="26"/>
        <v>0</v>
      </c>
      <c r="U171" s="534">
        <f t="shared" si="27"/>
        <v>0</v>
      </c>
      <c r="V171" s="534">
        <f t="shared" si="28"/>
        <v>0</v>
      </c>
    </row>
    <row r="172" spans="1:59" s="119" customFormat="1" ht="30" customHeight="1" x14ac:dyDescent="0.75">
      <c r="A172" s="360"/>
      <c r="B172" s="114"/>
      <c r="C172" s="361" t="s">
        <v>1020</v>
      </c>
      <c r="D172" s="97"/>
      <c r="E172" s="98"/>
      <c r="F172" s="396"/>
      <c r="G172" s="264"/>
      <c r="H172" s="264"/>
      <c r="I172" s="264">
        <f>SUM(I6:I171)</f>
        <v>0</v>
      </c>
      <c r="J172" s="264"/>
      <c r="K172" s="264">
        <f>SUM(K6:K171)</f>
        <v>0</v>
      </c>
      <c r="L172" s="264"/>
      <c r="M172" s="264">
        <f>SUM(M6:M171)</f>
        <v>0</v>
      </c>
      <c r="N172" s="264"/>
      <c r="O172" s="264">
        <f>SUM(O6:O171)</f>
        <v>0</v>
      </c>
      <c r="P172" s="264"/>
      <c r="Q172" s="264">
        <f>SUM(Q6:Q171)</f>
        <v>0</v>
      </c>
      <c r="R172" s="264"/>
      <c r="S172" s="264">
        <f>SUM(S6:S171)</f>
        <v>0</v>
      </c>
      <c r="T172" s="264">
        <f>SUM(T6:T171)</f>
        <v>0</v>
      </c>
      <c r="U172" s="264">
        <f>SUM(U6:U171)</f>
        <v>0</v>
      </c>
      <c r="V172" s="264">
        <f>SUM(V6:V171)</f>
        <v>0</v>
      </c>
      <c r="W172" s="226"/>
      <c r="X172" s="117"/>
      <c r="Y172" s="114"/>
      <c r="Z172" s="227"/>
      <c r="AA172" s="97"/>
      <c r="AB172" s="98"/>
      <c r="AC172" s="97"/>
      <c r="AE172" s="117"/>
      <c r="AF172" s="114"/>
      <c r="AG172" s="97"/>
      <c r="AH172" s="98"/>
      <c r="AI172" s="97"/>
      <c r="AJ172" s="120"/>
      <c r="AK172" s="123"/>
      <c r="AL172" s="123"/>
      <c r="AM172" s="121"/>
      <c r="AN172" s="122"/>
      <c r="AO172" s="121"/>
      <c r="AP172" s="122"/>
      <c r="AQ172" s="122"/>
      <c r="AR172" s="122"/>
      <c r="AS172" s="120"/>
      <c r="AT172" s="123"/>
      <c r="AU172" s="122"/>
      <c r="AV172" s="122"/>
      <c r="AW172" s="94"/>
      <c r="AX172" s="94"/>
      <c r="AY172" s="94"/>
      <c r="AZ172" s="94"/>
      <c r="BA172" s="94"/>
      <c r="BB172" s="94"/>
      <c r="BC172" s="94"/>
      <c r="BD172" s="94"/>
      <c r="BE172" s="259"/>
      <c r="BF172" s="226"/>
      <c r="BG172" s="226"/>
    </row>
    <row r="173" spans="1:59" ht="15" customHeight="1" x14ac:dyDescent="0.75">
      <c r="C173" s="546"/>
      <c r="D173" s="546"/>
    </row>
    <row r="174" spans="1:59" ht="15" customHeight="1" x14ac:dyDescent="0.75">
      <c r="C174" s="546"/>
      <c r="D174" s="546"/>
    </row>
    <row r="175" spans="1:59" ht="15" customHeight="1" x14ac:dyDescent="0.75">
      <c r="C175" s="546"/>
      <c r="D175" s="546"/>
    </row>
  </sheetData>
  <mergeCells count="73">
    <mergeCell ref="C141:D142"/>
    <mergeCell ref="E141:E142"/>
    <mergeCell ref="F141:F142"/>
    <mergeCell ref="C145:D146"/>
    <mergeCell ref="E145:E146"/>
    <mergeCell ref="F145:F146"/>
    <mergeCell ref="C130:D132"/>
    <mergeCell ref="E130:E132"/>
    <mergeCell ref="F130:F132"/>
    <mergeCell ref="F133:F135"/>
    <mergeCell ref="E136:E137"/>
    <mergeCell ref="F136:F137"/>
    <mergeCell ref="E133:E135"/>
    <mergeCell ref="F109:F110"/>
    <mergeCell ref="C117:D118"/>
    <mergeCell ref="E117:E118"/>
    <mergeCell ref="F117:F118"/>
    <mergeCell ref="C119:D120"/>
    <mergeCell ref="E119:E120"/>
    <mergeCell ref="F119:F120"/>
    <mergeCell ref="C109:D110"/>
    <mergeCell ref="E109:E110"/>
    <mergeCell ref="F34:F35"/>
    <mergeCell ref="E39:E40"/>
    <mergeCell ref="F39:F40"/>
    <mergeCell ref="C44:D45"/>
    <mergeCell ref="E44:E45"/>
    <mergeCell ref="F44:F45"/>
    <mergeCell ref="C34:D35"/>
    <mergeCell ref="E34:E35"/>
    <mergeCell ref="C29:D30"/>
    <mergeCell ref="E29:E30"/>
    <mergeCell ref="F29:F30"/>
    <mergeCell ref="C32:D33"/>
    <mergeCell ref="F32:F33"/>
    <mergeCell ref="E32:E33"/>
    <mergeCell ref="C16:D17"/>
    <mergeCell ref="E16:E17"/>
    <mergeCell ref="F16:F17"/>
    <mergeCell ref="C21:D22"/>
    <mergeCell ref="E21:E22"/>
    <mergeCell ref="F21:F22"/>
    <mergeCell ref="AM3:AN3"/>
    <mergeCell ref="C4:D4"/>
    <mergeCell ref="C13:D14"/>
    <mergeCell ref="E13:E14"/>
    <mergeCell ref="F13:F14"/>
    <mergeCell ref="AY1:BA1"/>
    <mergeCell ref="A2:A4"/>
    <mergeCell ref="G2:H2"/>
    <mergeCell ref="L2:L3"/>
    <mergeCell ref="M2:M3"/>
    <mergeCell ref="N2:N3"/>
    <mergeCell ref="O2:O3"/>
    <mergeCell ref="P2:P3"/>
    <mergeCell ref="Q2:Q3"/>
    <mergeCell ref="R2:R3"/>
    <mergeCell ref="S2:S3"/>
    <mergeCell ref="AD2:AE2"/>
    <mergeCell ref="AY2:BA2"/>
    <mergeCell ref="J3:K3"/>
    <mergeCell ref="AG3:AH3"/>
    <mergeCell ref="AI3:AL3"/>
    <mergeCell ref="X1:AC1"/>
    <mergeCell ref="AD1:AF1"/>
    <mergeCell ref="AG1:AH1"/>
    <mergeCell ref="AI1:AL1"/>
    <mergeCell ref="AM1:AP1"/>
    <mergeCell ref="G1:I1"/>
    <mergeCell ref="J1:K1"/>
    <mergeCell ref="L1:O1"/>
    <mergeCell ref="P1:S1"/>
    <mergeCell ref="T1:V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E852B-6197-498F-819E-13688D511AA8}">
  <sheetPr>
    <tabColor rgb="FF00B0F0"/>
  </sheetPr>
  <dimension ref="A2:BH106"/>
  <sheetViews>
    <sheetView showZeros="0" topLeftCell="A10" zoomScale="79" workbookViewId="0">
      <selection activeCell="I17" sqref="I17"/>
    </sheetView>
  </sheetViews>
  <sheetFormatPr baseColWidth="10" defaultColWidth="9.1796875" defaultRowHeight="16" x14ac:dyDescent="0.75"/>
  <cols>
    <col min="1" max="1" width="8.81640625" style="13" customWidth="1"/>
    <col min="2" max="2" width="63.6328125" style="13" customWidth="1"/>
    <col min="3" max="3" width="13.54296875" style="13" bestFit="1" customWidth="1"/>
    <col min="4" max="4" width="8.81640625" style="547" customWidth="1"/>
    <col min="5" max="5" width="7.1796875" style="548" customWidth="1"/>
    <col min="6" max="8" width="15.81640625" style="13" customWidth="1"/>
    <col min="9" max="9" width="16.453125" style="13" customWidth="1"/>
    <col min="10" max="11" width="20" style="13" customWidth="1"/>
    <col min="12" max="12" width="21.90625" style="13" customWidth="1"/>
    <col min="13" max="13" width="8.54296875" style="13" hidden="1" customWidth="1"/>
    <col min="14" max="14" width="6" style="13" hidden="1" customWidth="1"/>
    <col min="15" max="15" width="50.1796875" style="13" hidden="1" customWidth="1"/>
    <col min="16" max="16" width="6.54296875" style="13" hidden="1" customWidth="1"/>
    <col min="17" max="17" width="8.81640625" style="13" hidden="1" customWidth="1"/>
    <col min="18" max="18" width="6.1796875" style="13" hidden="1" customWidth="1"/>
    <col min="19" max="19" width="9.1796875" style="13" hidden="1" customWidth="1"/>
    <col min="20" max="20" width="8.81640625" style="13" hidden="1" customWidth="1"/>
    <col min="21" max="21" width="48.453125" style="13" hidden="1" customWidth="1"/>
    <col min="22" max="23" width="7.81640625" style="13" hidden="1" customWidth="1"/>
    <col min="24" max="24" width="7.1796875" style="13" hidden="1" customWidth="1"/>
    <col min="25" max="27" width="15.81640625" style="13" hidden="1" customWidth="1"/>
    <col min="28" max="28" width="22.81640625" style="13" hidden="1" customWidth="1"/>
    <col min="29" max="29" width="20.54296875" style="13" hidden="1" customWidth="1"/>
    <col min="30" max="31" width="15.81640625" style="13" hidden="1" customWidth="1"/>
    <col min="32" max="33" width="18.81640625" style="13" hidden="1" customWidth="1"/>
    <col min="34" max="35" width="15.81640625" style="13" hidden="1" customWidth="1"/>
    <col min="36" max="37" width="18.54296875" style="13" hidden="1" customWidth="1"/>
    <col min="38" max="45" width="9.1796875" style="13" hidden="1" customWidth="1"/>
    <col min="46" max="46" width="16.453125" style="13" hidden="1" customWidth="1"/>
    <col min="47" max="48" width="20" style="13" hidden="1" customWidth="1"/>
    <col min="49" max="53" width="9.1796875" style="13" hidden="1" customWidth="1"/>
    <col min="54" max="54" width="9.36328125" style="13" customWidth="1"/>
    <col min="55" max="55" width="13" style="13" customWidth="1"/>
    <col min="56" max="57" width="9.1796875" style="13"/>
    <col min="58" max="58" width="13.81640625" style="13" bestFit="1" customWidth="1"/>
    <col min="59" max="59" width="14.81640625" style="13" bestFit="1" customWidth="1"/>
    <col min="60" max="60" width="20.36328125" style="13" bestFit="1" customWidth="1"/>
    <col min="61" max="16384" width="9.1796875" style="13"/>
  </cols>
  <sheetData>
    <row r="2" spans="1:60" ht="16.75" thickBot="1" x14ac:dyDescent="0.9"/>
    <row r="3" spans="1:60" ht="88.5" customHeight="1" x14ac:dyDescent="0.75">
      <c r="A3" s="764" t="s">
        <v>976</v>
      </c>
      <c r="B3" s="765"/>
      <c r="C3" s="765"/>
      <c r="D3" s="765"/>
      <c r="E3" s="766"/>
      <c r="F3" s="842" t="s">
        <v>992</v>
      </c>
      <c r="G3" s="843"/>
      <c r="H3" s="844"/>
      <c r="I3" s="842" t="s">
        <v>993</v>
      </c>
      <c r="J3" s="844"/>
      <c r="K3" s="842" t="s">
        <v>1000</v>
      </c>
      <c r="L3" s="843"/>
      <c r="M3" s="843"/>
      <c r="N3" s="844"/>
      <c r="O3" s="842" t="s">
        <v>995</v>
      </c>
      <c r="P3" s="843"/>
      <c r="Q3" s="843"/>
      <c r="R3" s="844"/>
      <c r="S3" s="845" t="s">
        <v>558</v>
      </c>
      <c r="T3" s="846"/>
      <c r="U3" s="847"/>
      <c r="V3" s="72"/>
      <c r="W3" s="72"/>
      <c r="X3" s="72"/>
      <c r="Y3" s="275" t="s">
        <v>466</v>
      </c>
      <c r="Z3" s="277"/>
      <c r="AA3" s="276"/>
      <c r="AB3" s="275" t="s">
        <v>467</v>
      </c>
      <c r="AC3" s="276"/>
      <c r="AD3" s="275" t="s">
        <v>1</v>
      </c>
      <c r="AE3" s="277"/>
      <c r="AF3" s="277"/>
      <c r="AG3" s="276"/>
      <c r="AH3" s="275" t="s">
        <v>2</v>
      </c>
      <c r="AI3" s="277"/>
      <c r="AJ3" s="277"/>
      <c r="AK3" s="276"/>
      <c r="AT3" s="3" t="s">
        <v>0</v>
      </c>
      <c r="AU3" s="3"/>
      <c r="AV3" s="3"/>
      <c r="BB3" s="842" t="s">
        <v>995</v>
      </c>
      <c r="BC3" s="843"/>
      <c r="BD3" s="843"/>
      <c r="BE3" s="844"/>
      <c r="BF3" s="845" t="s">
        <v>558</v>
      </c>
      <c r="BG3" s="846"/>
      <c r="BH3" s="847"/>
    </row>
    <row r="4" spans="1:60" ht="20.149999999999999" customHeight="1" x14ac:dyDescent="0.75">
      <c r="A4" s="747" t="s">
        <v>3</v>
      </c>
      <c r="B4" s="760"/>
      <c r="C4" s="739" t="s">
        <v>560</v>
      </c>
      <c r="D4" s="739" t="s">
        <v>9</v>
      </c>
      <c r="E4" s="889" t="s">
        <v>1005</v>
      </c>
      <c r="F4" s="824" t="s">
        <v>5</v>
      </c>
      <c r="G4" s="825"/>
      <c r="H4" s="369" t="s">
        <v>6</v>
      </c>
      <c r="I4" s="368" t="s">
        <v>5</v>
      </c>
      <c r="J4" s="369" t="s">
        <v>6</v>
      </c>
      <c r="K4" s="839" t="s">
        <v>5</v>
      </c>
      <c r="L4" s="826" t="s">
        <v>6</v>
      </c>
      <c r="M4" s="826" t="s">
        <v>5</v>
      </c>
      <c r="N4" s="821" t="s">
        <v>6</v>
      </c>
      <c r="O4" s="839" t="s">
        <v>5</v>
      </c>
      <c r="P4" s="826" t="s">
        <v>6</v>
      </c>
      <c r="Q4" s="826" t="s">
        <v>5</v>
      </c>
      <c r="R4" s="821" t="s">
        <v>6</v>
      </c>
      <c r="S4" s="848"/>
      <c r="T4" s="849"/>
      <c r="U4" s="850"/>
      <c r="V4" s="17"/>
      <c r="W4" s="17"/>
      <c r="X4" s="17"/>
      <c r="Y4" s="2" t="s">
        <v>7</v>
      </c>
      <c r="Z4" s="2"/>
      <c r="AA4" s="2" t="s">
        <v>6</v>
      </c>
      <c r="AB4" s="2" t="s">
        <v>7</v>
      </c>
      <c r="AC4" s="2" t="s">
        <v>6</v>
      </c>
      <c r="AD4" s="3" t="s">
        <v>7</v>
      </c>
      <c r="AE4" s="3" t="s">
        <v>6</v>
      </c>
      <c r="AF4" s="3" t="s">
        <v>7</v>
      </c>
      <c r="AG4" s="3" t="s">
        <v>6</v>
      </c>
      <c r="AH4" s="3" t="s">
        <v>7</v>
      </c>
      <c r="AI4" s="3" t="s">
        <v>6</v>
      </c>
      <c r="AJ4" s="3" t="s">
        <v>7</v>
      </c>
      <c r="AK4" s="3" t="s">
        <v>6</v>
      </c>
      <c r="AT4" s="3" t="s">
        <v>8</v>
      </c>
      <c r="AU4" s="3"/>
      <c r="AV4" s="3"/>
      <c r="BB4" s="839" t="s">
        <v>5</v>
      </c>
      <c r="BC4" s="826" t="s">
        <v>6</v>
      </c>
      <c r="BD4" s="826" t="s">
        <v>5</v>
      </c>
      <c r="BE4" s="821" t="s">
        <v>6</v>
      </c>
      <c r="BF4" s="848"/>
      <c r="BG4" s="849"/>
      <c r="BH4" s="850"/>
    </row>
    <row r="5" spans="1:60" ht="20.149999999999999" customHeight="1" x14ac:dyDescent="0.75">
      <c r="A5" s="758"/>
      <c r="B5" s="762"/>
      <c r="C5" s="763"/>
      <c r="D5" s="763"/>
      <c r="E5" s="890"/>
      <c r="F5" s="372" t="s">
        <v>10</v>
      </c>
      <c r="G5" s="373" t="s">
        <v>11</v>
      </c>
      <c r="H5" s="458"/>
      <c r="I5" s="833" t="s">
        <v>12</v>
      </c>
      <c r="J5" s="834"/>
      <c r="K5" s="840"/>
      <c r="L5" s="827"/>
      <c r="M5" s="827"/>
      <c r="N5" s="823"/>
      <c r="O5" s="840"/>
      <c r="P5" s="827"/>
      <c r="Q5" s="827"/>
      <c r="R5" s="823"/>
      <c r="S5" s="851"/>
      <c r="T5" s="852"/>
      <c r="U5" s="853"/>
      <c r="V5" s="3" t="s">
        <v>561</v>
      </c>
      <c r="W5" s="3" t="s">
        <v>13</v>
      </c>
      <c r="X5" s="3" t="s">
        <v>14</v>
      </c>
      <c r="Y5" s="273" t="s">
        <v>10</v>
      </c>
      <c r="Z5" s="272" t="s">
        <v>11</v>
      </c>
      <c r="AA5" s="273"/>
      <c r="AB5" s="275" t="s">
        <v>15</v>
      </c>
      <c r="AC5" s="276"/>
      <c r="AD5" s="275"/>
      <c r="AE5" s="277"/>
      <c r="AF5" s="277"/>
      <c r="AG5" s="276"/>
      <c r="AH5" s="275"/>
      <c r="AI5" s="276"/>
      <c r="AJ5" s="277"/>
      <c r="AK5" s="276"/>
      <c r="AL5" s="41"/>
      <c r="AM5" s="41"/>
      <c r="AN5" s="41"/>
      <c r="AO5" s="41"/>
      <c r="AP5" s="41"/>
      <c r="AQ5" s="41"/>
      <c r="AR5" s="41"/>
      <c r="AS5" s="41"/>
      <c r="AT5" s="4"/>
      <c r="AU5" s="5"/>
      <c r="AV5" s="4"/>
      <c r="BB5" s="840"/>
      <c r="BC5" s="827"/>
      <c r="BD5" s="827"/>
      <c r="BE5" s="823"/>
      <c r="BF5" s="851"/>
      <c r="BG5" s="852"/>
      <c r="BH5" s="853"/>
    </row>
    <row r="6" spans="1:60" ht="32.25" customHeight="1" x14ac:dyDescent="0.75">
      <c r="A6" s="758"/>
      <c r="B6" s="742" t="s">
        <v>1250</v>
      </c>
      <c r="C6" s="763"/>
      <c r="D6" s="763"/>
      <c r="E6" s="891"/>
      <c r="F6" s="81" t="s">
        <v>996</v>
      </c>
      <c r="G6" s="82" t="s">
        <v>996</v>
      </c>
      <c r="H6" s="83" t="s">
        <v>996</v>
      </c>
      <c r="I6" s="375" t="s">
        <v>559</v>
      </c>
      <c r="J6" s="376" t="s">
        <v>559</v>
      </c>
      <c r="K6" s="81" t="s">
        <v>996</v>
      </c>
      <c r="L6" s="82" t="s">
        <v>996</v>
      </c>
      <c r="M6" s="377" t="s">
        <v>559</v>
      </c>
      <c r="N6" s="376" t="s">
        <v>559</v>
      </c>
      <c r="O6" s="81" t="s">
        <v>996</v>
      </c>
      <c r="P6" s="82" t="s">
        <v>996</v>
      </c>
      <c r="Q6" s="377" t="s">
        <v>559</v>
      </c>
      <c r="R6" s="376" t="s">
        <v>559</v>
      </c>
      <c r="S6" s="81" t="s">
        <v>996</v>
      </c>
      <c r="T6" s="377" t="s">
        <v>559</v>
      </c>
      <c r="U6" s="376" t="s">
        <v>559</v>
      </c>
      <c r="V6" s="3"/>
      <c r="W6" s="3"/>
      <c r="X6" s="3"/>
      <c r="Y6" s="7" t="s">
        <v>563</v>
      </c>
      <c r="Z6" s="7" t="s">
        <v>563</v>
      </c>
      <c r="AA6" s="7" t="s">
        <v>563</v>
      </c>
      <c r="AB6" s="7" t="s">
        <v>16</v>
      </c>
      <c r="AC6" s="7" t="s">
        <v>16</v>
      </c>
      <c r="AD6" s="7" t="s">
        <v>563</v>
      </c>
      <c r="AE6" s="7" t="s">
        <v>563</v>
      </c>
      <c r="AF6" s="7" t="s">
        <v>16</v>
      </c>
      <c r="AG6" s="7" t="s">
        <v>16</v>
      </c>
      <c r="AH6" s="7" t="s">
        <v>562</v>
      </c>
      <c r="AI6" s="7" t="s">
        <v>562</v>
      </c>
      <c r="AJ6" s="7" t="s">
        <v>16</v>
      </c>
      <c r="AK6" s="7" t="s">
        <v>16</v>
      </c>
      <c r="AL6" s="22" t="s">
        <v>564</v>
      </c>
      <c r="AM6" s="7" t="s">
        <v>16</v>
      </c>
      <c r="AN6" s="42"/>
      <c r="AO6" s="42"/>
      <c r="AP6" s="42"/>
      <c r="AQ6" s="42"/>
      <c r="AR6" s="42"/>
      <c r="AS6" s="42"/>
      <c r="AT6" s="7" t="s">
        <v>562</v>
      </c>
      <c r="AU6" s="7" t="s">
        <v>16</v>
      </c>
      <c r="AV6" s="7" t="s">
        <v>16</v>
      </c>
      <c r="BB6" s="81" t="s">
        <v>996</v>
      </c>
      <c r="BC6" s="82" t="s">
        <v>996</v>
      </c>
      <c r="BD6" s="377" t="s">
        <v>559</v>
      </c>
      <c r="BE6" s="376" t="s">
        <v>559</v>
      </c>
      <c r="BF6" s="81" t="s">
        <v>996</v>
      </c>
      <c r="BG6" s="377" t="s">
        <v>559</v>
      </c>
      <c r="BH6" s="376" t="s">
        <v>559</v>
      </c>
    </row>
    <row r="7" spans="1:60" ht="15.65" customHeight="1" x14ac:dyDescent="0.75">
      <c r="A7" s="748"/>
      <c r="B7" s="744"/>
      <c r="C7" s="740"/>
      <c r="D7" s="740"/>
      <c r="E7" s="266"/>
      <c r="F7" s="380">
        <v>2</v>
      </c>
      <c r="G7" s="381">
        <v>3</v>
      </c>
      <c r="H7" s="379" t="s">
        <v>17</v>
      </c>
      <c r="I7" s="380" t="s">
        <v>18</v>
      </c>
      <c r="J7" s="379" t="s">
        <v>19</v>
      </c>
      <c r="K7" s="380">
        <v>7</v>
      </c>
      <c r="L7" s="381" t="s">
        <v>20</v>
      </c>
      <c r="M7" s="381">
        <v>9</v>
      </c>
      <c r="N7" s="379" t="s">
        <v>21</v>
      </c>
      <c r="O7" s="380">
        <v>11</v>
      </c>
      <c r="P7" s="381" t="s">
        <v>22</v>
      </c>
      <c r="Q7" s="381">
        <v>13</v>
      </c>
      <c r="R7" s="379" t="s">
        <v>23</v>
      </c>
      <c r="S7" s="380" t="s">
        <v>24</v>
      </c>
      <c r="T7" s="381" t="s">
        <v>25</v>
      </c>
      <c r="U7" s="379" t="s">
        <v>1072</v>
      </c>
      <c r="V7" s="4"/>
      <c r="W7" s="4"/>
      <c r="X7" s="8">
        <v>1</v>
      </c>
      <c r="Y7" s="8">
        <v>2</v>
      </c>
      <c r="Z7" s="8">
        <v>3</v>
      </c>
      <c r="AA7" s="8" t="s">
        <v>17</v>
      </c>
      <c r="AB7" s="8" t="s">
        <v>18</v>
      </c>
      <c r="AC7" s="8" t="s">
        <v>19</v>
      </c>
      <c r="AD7" s="8">
        <v>7</v>
      </c>
      <c r="AE7" s="8" t="s">
        <v>20</v>
      </c>
      <c r="AF7" s="8">
        <v>9</v>
      </c>
      <c r="AG7" s="8" t="s">
        <v>21</v>
      </c>
      <c r="AH7" s="8">
        <v>11</v>
      </c>
      <c r="AI7" s="8" t="s">
        <v>22</v>
      </c>
      <c r="AJ7" s="8">
        <v>13</v>
      </c>
      <c r="AK7" s="8" t="s">
        <v>23</v>
      </c>
      <c r="AL7" s="44"/>
      <c r="AM7" s="8"/>
      <c r="AN7" s="8"/>
      <c r="AO7" s="8"/>
      <c r="AP7" s="8"/>
      <c r="AQ7" s="8"/>
      <c r="AR7" s="8"/>
      <c r="AS7" s="45"/>
      <c r="AT7" s="8" t="s">
        <v>27</v>
      </c>
      <c r="AU7" s="8" t="s">
        <v>28</v>
      </c>
      <c r="AV7" s="8" t="s">
        <v>29</v>
      </c>
      <c r="BB7" s="380">
        <v>11</v>
      </c>
      <c r="BC7" s="381" t="s">
        <v>22</v>
      </c>
      <c r="BD7" s="381">
        <v>13</v>
      </c>
      <c r="BE7" s="379" t="s">
        <v>23</v>
      </c>
      <c r="BF7" s="380" t="s">
        <v>24</v>
      </c>
      <c r="BG7" s="381" t="s">
        <v>25</v>
      </c>
      <c r="BH7" s="379" t="s">
        <v>1072</v>
      </c>
    </row>
    <row r="8" spans="1:60" ht="15.65" customHeight="1" x14ac:dyDescent="0.75">
      <c r="A8" s="272">
        <v>0</v>
      </c>
      <c r="B8" s="549" t="s">
        <v>1260</v>
      </c>
      <c r="C8" s="273"/>
      <c r="D8" s="550" t="s">
        <v>164</v>
      </c>
      <c r="E8" s="266">
        <v>10</v>
      </c>
      <c r="F8" s="380"/>
      <c r="G8" s="551"/>
      <c r="H8" s="552"/>
      <c r="I8" s="551"/>
      <c r="J8" s="553"/>
      <c r="K8" s="551"/>
      <c r="L8" s="381"/>
      <c r="M8" s="381"/>
      <c r="N8" s="553"/>
      <c r="O8" s="551"/>
      <c r="P8" s="381"/>
      <c r="Q8" s="381"/>
      <c r="R8" s="553"/>
      <c r="S8" s="551"/>
      <c r="T8" s="381"/>
      <c r="U8" s="553"/>
      <c r="V8" s="4"/>
      <c r="W8" s="4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44"/>
      <c r="AM8" s="8"/>
      <c r="AN8" s="8"/>
      <c r="AO8" s="8"/>
      <c r="AP8" s="8"/>
      <c r="AQ8" s="8"/>
      <c r="AR8" s="8"/>
      <c r="AS8" s="45"/>
      <c r="AT8" s="8"/>
      <c r="AU8" s="8"/>
      <c r="AV8" s="8"/>
      <c r="BB8" s="551"/>
      <c r="BC8" s="381"/>
      <c r="BD8" s="381"/>
      <c r="BE8" s="553"/>
      <c r="BF8" s="551"/>
      <c r="BG8" s="381"/>
      <c r="BH8" s="553"/>
    </row>
    <row r="9" spans="1:60" ht="23" customHeight="1" x14ac:dyDescent="0.75">
      <c r="A9" s="554" t="s">
        <v>35</v>
      </c>
      <c r="B9" s="555" t="s">
        <v>1124</v>
      </c>
      <c r="C9" s="284"/>
      <c r="D9" s="284"/>
      <c r="E9" s="269"/>
      <c r="F9" s="87"/>
      <c r="G9" s="267"/>
      <c r="H9" s="268"/>
      <c r="I9" s="285"/>
      <c r="J9" s="285"/>
      <c r="K9" s="285"/>
      <c r="L9" s="285"/>
      <c r="M9" s="285"/>
      <c r="N9" s="285"/>
      <c r="O9" s="285"/>
      <c r="P9" s="285"/>
      <c r="Q9" s="285"/>
      <c r="R9" s="285"/>
      <c r="S9" s="285"/>
      <c r="T9" s="285"/>
      <c r="U9" s="285"/>
      <c r="V9" s="7"/>
      <c r="W9" s="7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</row>
    <row r="10" spans="1:60" ht="63" customHeight="1" x14ac:dyDescent="0.75">
      <c r="A10" s="550" t="s">
        <v>51</v>
      </c>
      <c r="B10" s="556" t="s">
        <v>1125</v>
      </c>
      <c r="C10" s="284"/>
      <c r="D10" s="550" t="s">
        <v>164</v>
      </c>
      <c r="E10" s="269">
        <v>4</v>
      </c>
      <c r="F10" s="87"/>
      <c r="G10" s="267"/>
      <c r="H10" s="268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5"/>
      <c r="U10" s="285"/>
      <c r="V10" s="7"/>
      <c r="W10" s="7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</row>
    <row r="11" spans="1:60" ht="15.65" customHeight="1" x14ac:dyDescent="0.75">
      <c r="A11" s="550"/>
      <c r="B11" s="556"/>
      <c r="C11" s="284"/>
      <c r="D11" s="550"/>
      <c r="E11" s="269">
        <v>0</v>
      </c>
      <c r="F11" s="87"/>
      <c r="G11" s="267"/>
      <c r="H11" s="268"/>
      <c r="I11" s="285"/>
      <c r="J11" s="285"/>
      <c r="K11" s="285"/>
      <c r="L11" s="285"/>
      <c r="M11" s="285"/>
      <c r="N11" s="285"/>
      <c r="O11" s="285"/>
      <c r="P11" s="285"/>
      <c r="Q11" s="285"/>
      <c r="R11" s="285"/>
      <c r="S11" s="285"/>
      <c r="T11" s="285"/>
      <c r="U11" s="285"/>
      <c r="V11" s="7"/>
      <c r="W11" s="7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</row>
    <row r="12" spans="1:60" ht="15.65" customHeight="1" x14ac:dyDescent="0.75">
      <c r="A12" s="550" t="s">
        <v>54</v>
      </c>
      <c r="B12" s="555" t="s">
        <v>1126</v>
      </c>
      <c r="C12" s="284"/>
      <c r="D12" s="550" t="s">
        <v>164</v>
      </c>
      <c r="E12" s="269">
        <v>1</v>
      </c>
      <c r="F12" s="87"/>
      <c r="G12" s="267"/>
      <c r="H12" s="268"/>
      <c r="I12" s="285"/>
      <c r="J12" s="285"/>
      <c r="K12" s="285"/>
      <c r="L12" s="285"/>
      <c r="M12" s="285"/>
      <c r="N12" s="285"/>
      <c r="O12" s="285"/>
      <c r="P12" s="285"/>
      <c r="Q12" s="285"/>
      <c r="R12" s="285"/>
      <c r="S12" s="285"/>
      <c r="T12" s="285"/>
      <c r="U12" s="285"/>
      <c r="V12" s="7"/>
      <c r="W12" s="7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</row>
    <row r="13" spans="1:60" ht="15.65" customHeight="1" x14ac:dyDescent="0.75">
      <c r="A13" s="550"/>
      <c r="B13" s="556"/>
      <c r="C13" s="284"/>
      <c r="D13" s="550"/>
      <c r="E13" s="269">
        <v>0</v>
      </c>
      <c r="F13" s="87"/>
      <c r="G13" s="267"/>
      <c r="H13" s="268"/>
      <c r="I13" s="285"/>
      <c r="J13" s="285"/>
      <c r="K13" s="285"/>
      <c r="L13" s="285"/>
      <c r="M13" s="285"/>
      <c r="N13" s="285"/>
      <c r="O13" s="285"/>
      <c r="P13" s="285"/>
      <c r="Q13" s="285"/>
      <c r="R13" s="285"/>
      <c r="S13" s="285"/>
      <c r="T13" s="285"/>
      <c r="U13" s="285"/>
      <c r="V13" s="7"/>
      <c r="W13" s="7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</row>
    <row r="14" spans="1:60" ht="29" customHeight="1" x14ac:dyDescent="0.75">
      <c r="A14" s="550" t="s">
        <v>469</v>
      </c>
      <c r="B14" s="556" t="s">
        <v>1127</v>
      </c>
      <c r="C14" s="284"/>
      <c r="D14" s="550"/>
      <c r="E14" s="269"/>
      <c r="F14" s="87"/>
      <c r="G14" s="267"/>
      <c r="H14" s="268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7"/>
      <c r="W14" s="7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</row>
    <row r="15" spans="1:60" ht="15.65" customHeight="1" x14ac:dyDescent="0.75">
      <c r="A15" s="550"/>
      <c r="B15" s="556"/>
      <c r="C15" s="284"/>
      <c r="D15" s="550"/>
      <c r="E15" s="269"/>
      <c r="F15" s="87"/>
      <c r="G15" s="267"/>
      <c r="H15" s="268"/>
      <c r="I15" s="285"/>
      <c r="J15" s="285"/>
      <c r="K15" s="285"/>
      <c r="L15" s="285"/>
      <c r="M15" s="285"/>
      <c r="N15" s="285"/>
      <c r="O15" s="285"/>
      <c r="P15" s="285"/>
      <c r="Q15" s="285"/>
      <c r="R15" s="285"/>
      <c r="S15" s="285"/>
      <c r="T15" s="285"/>
      <c r="U15" s="285"/>
      <c r="V15" s="7"/>
      <c r="W15" s="7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</row>
    <row r="16" spans="1:60" ht="52.25" customHeight="1" x14ac:dyDescent="0.75">
      <c r="A16" s="554"/>
      <c r="B16" s="555" t="s">
        <v>1128</v>
      </c>
      <c r="C16" s="284"/>
      <c r="D16" s="554"/>
      <c r="E16" s="269">
        <v>0</v>
      </c>
      <c r="F16" s="87"/>
      <c r="G16" s="267"/>
      <c r="H16" s="268"/>
      <c r="I16" s="285"/>
      <c r="J16" s="285"/>
      <c r="K16" s="285"/>
      <c r="L16" s="285"/>
      <c r="M16" s="285"/>
      <c r="N16" s="285"/>
      <c r="O16" s="285"/>
      <c r="P16" s="285"/>
      <c r="Q16" s="285"/>
      <c r="R16" s="285"/>
      <c r="S16" s="285"/>
      <c r="T16" s="285"/>
      <c r="U16" s="285"/>
      <c r="V16" s="7"/>
      <c r="W16" s="7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</row>
    <row r="17" spans="1:60" ht="33" customHeight="1" x14ac:dyDescent="0.75">
      <c r="A17" s="550" t="s">
        <v>1081</v>
      </c>
      <c r="B17" s="556" t="s">
        <v>1129</v>
      </c>
      <c r="C17" s="284"/>
      <c r="D17" s="550" t="s">
        <v>118</v>
      </c>
      <c r="E17" s="269">
        <v>8</v>
      </c>
      <c r="F17" s="87"/>
      <c r="G17" s="267"/>
      <c r="H17" s="268"/>
      <c r="I17" s="285"/>
      <c r="J17" s="285"/>
      <c r="K17" s="285"/>
      <c r="L17" s="285"/>
      <c r="M17" s="285"/>
      <c r="N17" s="285"/>
      <c r="O17" s="285"/>
      <c r="P17" s="285"/>
      <c r="Q17" s="285"/>
      <c r="R17" s="285"/>
      <c r="S17" s="285"/>
      <c r="T17" s="285"/>
      <c r="U17" s="285"/>
      <c r="V17" s="7"/>
      <c r="W17" s="7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</row>
    <row r="18" spans="1:60" ht="41.5" customHeight="1" x14ac:dyDescent="0.75">
      <c r="A18" s="550" t="s">
        <v>1082</v>
      </c>
      <c r="B18" s="556" t="s">
        <v>1130</v>
      </c>
      <c r="C18" s="284"/>
      <c r="D18" s="550" t="s">
        <v>118</v>
      </c>
      <c r="E18" s="269">
        <v>8</v>
      </c>
      <c r="F18" s="87"/>
      <c r="G18" s="267"/>
      <c r="H18" s="268"/>
      <c r="I18" s="285"/>
      <c r="J18" s="285"/>
      <c r="K18" s="285"/>
      <c r="L18" s="285"/>
      <c r="M18" s="285"/>
      <c r="N18" s="285"/>
      <c r="O18" s="285"/>
      <c r="P18" s="285"/>
      <c r="Q18" s="285"/>
      <c r="R18" s="285"/>
      <c r="S18" s="285"/>
      <c r="T18" s="285"/>
      <c r="U18" s="285"/>
      <c r="V18" s="7"/>
      <c r="W18" s="7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161"/>
      <c r="AX18" s="161"/>
      <c r="AY18" s="161"/>
      <c r="AZ18" s="161"/>
      <c r="BA18" s="161"/>
      <c r="BB18" s="161"/>
      <c r="BC18" s="161"/>
      <c r="BD18" s="161"/>
      <c r="BE18" s="161"/>
      <c r="BF18" s="161"/>
      <c r="BG18" s="161"/>
      <c r="BH18" s="161"/>
    </row>
    <row r="19" spans="1:60" ht="15.65" customHeight="1" x14ac:dyDescent="0.75">
      <c r="A19" s="550"/>
      <c r="B19" s="556"/>
      <c r="C19" s="284"/>
      <c r="D19" s="550"/>
      <c r="E19" s="269"/>
      <c r="F19" s="87"/>
      <c r="G19" s="267"/>
      <c r="H19" s="268"/>
      <c r="I19" s="285"/>
      <c r="J19" s="285"/>
      <c r="K19" s="285"/>
      <c r="L19" s="285"/>
      <c r="M19" s="285"/>
      <c r="N19" s="285"/>
      <c r="O19" s="285"/>
      <c r="P19" s="285"/>
      <c r="Q19" s="285"/>
      <c r="R19" s="285"/>
      <c r="S19" s="285"/>
      <c r="T19" s="285"/>
      <c r="U19" s="285"/>
      <c r="V19" s="7"/>
      <c r="W19" s="7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</row>
    <row r="20" spans="1:60" ht="40.5" customHeight="1" x14ac:dyDescent="0.75">
      <c r="A20" s="554"/>
      <c r="B20" s="555" t="s">
        <v>1131</v>
      </c>
      <c r="C20" s="284"/>
      <c r="D20" s="554"/>
      <c r="E20" s="269">
        <v>0</v>
      </c>
      <c r="F20" s="87"/>
      <c r="G20" s="267"/>
      <c r="H20" s="268"/>
      <c r="I20" s="285"/>
      <c r="J20" s="285"/>
      <c r="K20" s="285"/>
      <c r="L20" s="285"/>
      <c r="M20" s="285"/>
      <c r="N20" s="285"/>
      <c r="O20" s="285"/>
      <c r="P20" s="285"/>
      <c r="Q20" s="285"/>
      <c r="R20" s="285"/>
      <c r="S20" s="285"/>
      <c r="T20" s="285"/>
      <c r="U20" s="285"/>
      <c r="V20" s="7"/>
      <c r="W20" s="7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161"/>
      <c r="AX20" s="161"/>
      <c r="AY20" s="161"/>
      <c r="AZ20" s="161"/>
      <c r="BA20" s="161"/>
      <c r="BB20" s="161"/>
      <c r="BC20" s="161"/>
      <c r="BD20" s="161"/>
      <c r="BE20" s="161"/>
      <c r="BF20" s="161"/>
      <c r="BG20" s="161"/>
      <c r="BH20" s="161"/>
    </row>
    <row r="21" spans="1:60" ht="41" customHeight="1" x14ac:dyDescent="0.75">
      <c r="A21" s="550" t="s">
        <v>1083</v>
      </c>
      <c r="B21" s="556" t="s">
        <v>1129</v>
      </c>
      <c r="C21" s="284"/>
      <c r="D21" s="550" t="s">
        <v>118</v>
      </c>
      <c r="E21" s="269">
        <v>6</v>
      </c>
      <c r="F21" s="87"/>
      <c r="G21" s="267"/>
      <c r="H21" s="268"/>
      <c r="I21" s="285"/>
      <c r="J21" s="285"/>
      <c r="K21" s="285"/>
      <c r="L21" s="285"/>
      <c r="M21" s="285"/>
      <c r="N21" s="285"/>
      <c r="O21" s="285"/>
      <c r="P21" s="285"/>
      <c r="Q21" s="285"/>
      <c r="R21" s="285"/>
      <c r="S21" s="285"/>
      <c r="T21" s="285"/>
      <c r="U21" s="285"/>
      <c r="V21" s="7"/>
      <c r="W21" s="7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61"/>
    </row>
    <row r="22" spans="1:60" ht="34.5" customHeight="1" x14ac:dyDescent="0.75">
      <c r="A22" s="550" t="s">
        <v>1084</v>
      </c>
      <c r="B22" s="556" t="s">
        <v>1130</v>
      </c>
      <c r="C22" s="284"/>
      <c r="D22" s="550" t="s">
        <v>118</v>
      </c>
      <c r="E22" s="269">
        <v>6</v>
      </c>
      <c r="F22" s="87"/>
      <c r="G22" s="267"/>
      <c r="H22" s="268"/>
      <c r="I22" s="285"/>
      <c r="J22" s="285"/>
      <c r="K22" s="285"/>
      <c r="L22" s="285"/>
      <c r="M22" s="285"/>
      <c r="N22" s="285"/>
      <c r="O22" s="285"/>
      <c r="P22" s="285"/>
      <c r="Q22" s="285"/>
      <c r="R22" s="285"/>
      <c r="S22" s="285"/>
      <c r="T22" s="285"/>
      <c r="U22" s="285"/>
      <c r="V22" s="7"/>
      <c r="W22" s="7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</row>
    <row r="23" spans="1:60" ht="56" customHeight="1" x14ac:dyDescent="0.75">
      <c r="A23" s="550" t="s">
        <v>1085</v>
      </c>
      <c r="B23" s="556" t="s">
        <v>1132</v>
      </c>
      <c r="C23" s="284"/>
      <c r="D23" s="550" t="s">
        <v>118</v>
      </c>
      <c r="E23" s="269">
        <v>6</v>
      </c>
      <c r="F23" s="87"/>
      <c r="G23" s="267"/>
      <c r="H23" s="268"/>
      <c r="I23" s="285"/>
      <c r="J23" s="285"/>
      <c r="K23" s="285"/>
      <c r="L23" s="285"/>
      <c r="M23" s="285"/>
      <c r="N23" s="285"/>
      <c r="O23" s="285"/>
      <c r="P23" s="285"/>
      <c r="Q23" s="285"/>
      <c r="R23" s="285"/>
      <c r="S23" s="285"/>
      <c r="T23" s="285"/>
      <c r="U23" s="285"/>
      <c r="V23" s="7"/>
      <c r="W23" s="7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161"/>
      <c r="AX23" s="161"/>
      <c r="AY23" s="161"/>
      <c r="AZ23" s="161"/>
      <c r="BA23" s="161"/>
      <c r="BB23" s="161"/>
      <c r="BC23" s="161"/>
      <c r="BD23" s="161"/>
      <c r="BE23" s="161"/>
      <c r="BF23" s="161"/>
      <c r="BG23" s="161"/>
      <c r="BH23" s="161"/>
    </row>
    <row r="24" spans="1:60" ht="58.5" customHeight="1" x14ac:dyDescent="0.75">
      <c r="A24" s="550" t="s">
        <v>1086</v>
      </c>
      <c r="B24" s="556" t="s">
        <v>1133</v>
      </c>
      <c r="C24" s="284"/>
      <c r="D24" s="550" t="s">
        <v>118</v>
      </c>
      <c r="E24" s="269">
        <v>6</v>
      </c>
      <c r="F24" s="87"/>
      <c r="G24" s="267"/>
      <c r="H24" s="268"/>
      <c r="I24" s="285"/>
      <c r="J24" s="285"/>
      <c r="K24" s="285"/>
      <c r="L24" s="285"/>
      <c r="M24" s="285"/>
      <c r="N24" s="285"/>
      <c r="O24" s="285"/>
      <c r="P24" s="285"/>
      <c r="Q24" s="285"/>
      <c r="R24" s="285"/>
      <c r="S24" s="285"/>
      <c r="T24" s="285"/>
      <c r="U24" s="285"/>
      <c r="V24" s="7"/>
      <c r="W24" s="7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161"/>
      <c r="AX24" s="161"/>
      <c r="AY24" s="161"/>
      <c r="AZ24" s="161"/>
      <c r="BA24" s="161"/>
      <c r="BB24" s="161"/>
      <c r="BC24" s="161"/>
      <c r="BD24" s="161"/>
      <c r="BE24" s="161"/>
      <c r="BF24" s="161"/>
      <c r="BG24" s="161"/>
      <c r="BH24" s="161"/>
    </row>
    <row r="25" spans="1:60" ht="41" customHeight="1" x14ac:dyDescent="0.75">
      <c r="A25" s="550" t="s">
        <v>1087</v>
      </c>
      <c r="B25" s="556" t="s">
        <v>1134</v>
      </c>
      <c r="C25" s="284"/>
      <c r="D25" s="550" t="s">
        <v>118</v>
      </c>
      <c r="E25" s="269">
        <v>6</v>
      </c>
      <c r="F25" s="87"/>
      <c r="G25" s="267"/>
      <c r="H25" s="268"/>
      <c r="I25" s="285"/>
      <c r="J25" s="285"/>
      <c r="K25" s="285"/>
      <c r="L25" s="285"/>
      <c r="M25" s="285"/>
      <c r="N25" s="285"/>
      <c r="O25" s="285"/>
      <c r="P25" s="285"/>
      <c r="Q25" s="285"/>
      <c r="R25" s="285"/>
      <c r="S25" s="285"/>
      <c r="T25" s="285"/>
      <c r="U25" s="285"/>
      <c r="V25" s="7"/>
      <c r="W25" s="7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</row>
    <row r="26" spans="1:60" ht="15.65" customHeight="1" x14ac:dyDescent="0.75">
      <c r="A26" s="550"/>
      <c r="B26" s="556"/>
      <c r="C26" s="284"/>
      <c r="D26" s="550"/>
      <c r="E26" s="269"/>
      <c r="F26" s="87"/>
      <c r="G26" s="267"/>
      <c r="H26" s="268"/>
      <c r="I26" s="285"/>
      <c r="J26" s="285"/>
      <c r="K26" s="285"/>
      <c r="L26" s="285"/>
      <c r="M26" s="285"/>
      <c r="N26" s="285"/>
      <c r="O26" s="285"/>
      <c r="P26" s="285"/>
      <c r="Q26" s="285"/>
      <c r="R26" s="285"/>
      <c r="S26" s="285"/>
      <c r="T26" s="285"/>
      <c r="U26" s="285"/>
      <c r="V26" s="7"/>
      <c r="W26" s="7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</row>
    <row r="27" spans="1:60" ht="41.5" customHeight="1" x14ac:dyDescent="0.75">
      <c r="A27" s="554"/>
      <c r="B27" s="555" t="s">
        <v>1135</v>
      </c>
      <c r="C27" s="284"/>
      <c r="D27" s="554"/>
      <c r="E27" s="269">
        <v>0</v>
      </c>
      <c r="F27" s="87"/>
      <c r="G27" s="267"/>
      <c r="H27" s="268"/>
      <c r="I27" s="285"/>
      <c r="J27" s="285"/>
      <c r="K27" s="285"/>
      <c r="L27" s="285"/>
      <c r="M27" s="285"/>
      <c r="N27" s="285"/>
      <c r="O27" s="285"/>
      <c r="P27" s="285"/>
      <c r="Q27" s="285"/>
      <c r="R27" s="285"/>
      <c r="S27" s="285"/>
      <c r="T27" s="285"/>
      <c r="U27" s="285"/>
      <c r="V27" s="7"/>
      <c r="W27" s="7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161"/>
      <c r="AX27" s="161"/>
      <c r="AY27" s="161"/>
      <c r="AZ27" s="161"/>
      <c r="BA27" s="161"/>
      <c r="BB27" s="161"/>
      <c r="BC27" s="161"/>
      <c r="BD27" s="161"/>
      <c r="BE27" s="161"/>
      <c r="BF27" s="161"/>
      <c r="BG27" s="161"/>
      <c r="BH27" s="161"/>
    </row>
    <row r="28" spans="1:60" ht="40.5" customHeight="1" x14ac:dyDescent="0.75">
      <c r="A28" s="550" t="s">
        <v>1088</v>
      </c>
      <c r="B28" s="556" t="s">
        <v>1225</v>
      </c>
      <c r="C28" s="284"/>
      <c r="D28" s="550" t="s">
        <v>118</v>
      </c>
      <c r="E28" s="269">
        <v>6</v>
      </c>
      <c r="F28" s="87"/>
      <c r="G28" s="267"/>
      <c r="H28" s="268"/>
      <c r="I28" s="285"/>
      <c r="J28" s="285"/>
      <c r="K28" s="285"/>
      <c r="L28" s="285"/>
      <c r="M28" s="285"/>
      <c r="N28" s="285"/>
      <c r="O28" s="285"/>
      <c r="P28" s="285"/>
      <c r="Q28" s="285"/>
      <c r="R28" s="285"/>
      <c r="S28" s="285"/>
      <c r="T28" s="285"/>
      <c r="U28" s="285"/>
      <c r="V28" s="7"/>
      <c r="W28" s="7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161"/>
      <c r="AX28" s="161"/>
      <c r="AY28" s="161"/>
      <c r="AZ28" s="161"/>
      <c r="BA28" s="161"/>
      <c r="BB28" s="161"/>
      <c r="BC28" s="161"/>
      <c r="BD28" s="161"/>
      <c r="BE28" s="161"/>
      <c r="BF28" s="161"/>
      <c r="BG28" s="161"/>
      <c r="BH28" s="161"/>
    </row>
    <row r="29" spans="1:60" ht="36.5" customHeight="1" x14ac:dyDescent="0.75">
      <c r="A29" s="550" t="s">
        <v>1089</v>
      </c>
      <c r="B29" s="556" t="s">
        <v>1136</v>
      </c>
      <c r="C29" s="284"/>
      <c r="D29" s="550" t="s">
        <v>118</v>
      </c>
      <c r="E29" s="269">
        <v>6</v>
      </c>
      <c r="F29" s="87"/>
      <c r="G29" s="267"/>
      <c r="H29" s="268"/>
      <c r="I29" s="285"/>
      <c r="J29" s="285"/>
      <c r="K29" s="285"/>
      <c r="L29" s="285"/>
      <c r="M29" s="285"/>
      <c r="N29" s="285"/>
      <c r="O29" s="285"/>
      <c r="P29" s="285"/>
      <c r="Q29" s="285"/>
      <c r="R29" s="285"/>
      <c r="S29" s="285"/>
      <c r="T29" s="285"/>
      <c r="U29" s="285"/>
      <c r="V29" s="7"/>
      <c r="W29" s="7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161"/>
      <c r="AX29" s="161"/>
      <c r="AY29" s="161"/>
      <c r="AZ29" s="161"/>
      <c r="BA29" s="161"/>
      <c r="BB29" s="161"/>
      <c r="BC29" s="161"/>
      <c r="BD29" s="161"/>
      <c r="BE29" s="161"/>
      <c r="BF29" s="161"/>
      <c r="BG29" s="161"/>
      <c r="BH29" s="161"/>
    </row>
    <row r="30" spans="1:60" ht="39.5" customHeight="1" x14ac:dyDescent="0.75">
      <c r="A30" s="550" t="s">
        <v>1090</v>
      </c>
      <c r="B30" s="556" t="s">
        <v>1137</v>
      </c>
      <c r="C30" s="284"/>
      <c r="D30" s="550" t="s">
        <v>1091</v>
      </c>
      <c r="E30" s="269">
        <v>6</v>
      </c>
      <c r="F30" s="87"/>
      <c r="G30" s="267"/>
      <c r="H30" s="268"/>
      <c r="I30" s="285"/>
      <c r="J30" s="285"/>
      <c r="K30" s="285"/>
      <c r="L30" s="285"/>
      <c r="M30" s="285"/>
      <c r="N30" s="285"/>
      <c r="O30" s="285"/>
      <c r="P30" s="285"/>
      <c r="Q30" s="285"/>
      <c r="R30" s="285"/>
      <c r="S30" s="285"/>
      <c r="T30" s="285"/>
      <c r="U30" s="285"/>
      <c r="V30" s="7"/>
      <c r="W30" s="7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161"/>
      <c r="AX30" s="161"/>
      <c r="AY30" s="161"/>
      <c r="AZ30" s="161"/>
      <c r="BA30" s="161"/>
      <c r="BB30" s="161"/>
      <c r="BC30" s="161"/>
      <c r="BD30" s="161"/>
      <c r="BE30" s="161"/>
      <c r="BF30" s="161"/>
      <c r="BG30" s="161"/>
      <c r="BH30" s="161"/>
    </row>
    <row r="31" spans="1:60" ht="15.65" customHeight="1" x14ac:dyDescent="0.75">
      <c r="A31" s="550"/>
      <c r="B31" s="556"/>
      <c r="C31" s="284"/>
      <c r="D31" s="550"/>
      <c r="E31" s="269">
        <v>0</v>
      </c>
      <c r="F31" s="87"/>
      <c r="G31" s="267"/>
      <c r="H31" s="268"/>
      <c r="I31" s="285"/>
      <c r="J31" s="285"/>
      <c r="K31" s="285"/>
      <c r="L31" s="285"/>
      <c r="M31" s="285"/>
      <c r="N31" s="285"/>
      <c r="O31" s="285"/>
      <c r="P31" s="285"/>
      <c r="Q31" s="285"/>
      <c r="R31" s="285"/>
      <c r="S31" s="285"/>
      <c r="T31" s="285"/>
      <c r="U31" s="285"/>
      <c r="V31" s="7"/>
      <c r="W31" s="7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61"/>
    </row>
    <row r="32" spans="1:60" ht="35" customHeight="1" x14ac:dyDescent="0.75">
      <c r="A32" s="554" t="s">
        <v>1092</v>
      </c>
      <c r="B32" s="555" t="s">
        <v>1226</v>
      </c>
      <c r="C32" s="284"/>
      <c r="D32" s="554"/>
      <c r="E32" s="269"/>
      <c r="F32" s="87"/>
      <c r="G32" s="267"/>
      <c r="H32" s="268"/>
      <c r="I32" s="285"/>
      <c r="J32" s="285"/>
      <c r="K32" s="285"/>
      <c r="L32" s="285"/>
      <c r="M32" s="285"/>
      <c r="N32" s="285"/>
      <c r="O32" s="285"/>
      <c r="P32" s="285"/>
      <c r="Q32" s="285"/>
      <c r="R32" s="285"/>
      <c r="S32" s="285"/>
      <c r="T32" s="285"/>
      <c r="U32" s="285"/>
      <c r="V32" s="7"/>
      <c r="W32" s="7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161"/>
      <c r="AX32" s="161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</row>
    <row r="33" spans="1:60" ht="51.5" customHeight="1" x14ac:dyDescent="0.75">
      <c r="A33" s="550" t="s">
        <v>1081</v>
      </c>
      <c r="B33" s="556" t="s">
        <v>1227</v>
      </c>
      <c r="C33" s="284"/>
      <c r="D33" s="550" t="s">
        <v>118</v>
      </c>
      <c r="E33" s="269">
        <v>6</v>
      </c>
      <c r="F33" s="87"/>
      <c r="G33" s="267"/>
      <c r="H33" s="268"/>
      <c r="I33" s="285"/>
      <c r="J33" s="285"/>
      <c r="K33" s="285"/>
      <c r="L33" s="285"/>
      <c r="M33" s="285"/>
      <c r="N33" s="285"/>
      <c r="O33" s="285"/>
      <c r="P33" s="285"/>
      <c r="Q33" s="285"/>
      <c r="R33" s="285"/>
      <c r="S33" s="285"/>
      <c r="T33" s="285"/>
      <c r="U33" s="285"/>
      <c r="V33" s="7"/>
      <c r="W33" s="7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161"/>
      <c r="AX33" s="161"/>
      <c r="AY33" s="161"/>
      <c r="AZ33" s="161"/>
      <c r="BA33" s="161"/>
      <c r="BB33" s="161"/>
      <c r="BC33" s="161"/>
      <c r="BD33" s="161"/>
      <c r="BE33" s="161"/>
      <c r="BF33" s="161"/>
      <c r="BG33" s="161"/>
      <c r="BH33" s="161"/>
    </row>
    <row r="34" spans="1:60" ht="38" customHeight="1" x14ac:dyDescent="0.75">
      <c r="A34" s="550" t="s">
        <v>1082</v>
      </c>
      <c r="B34" s="556" t="s">
        <v>1138</v>
      </c>
      <c r="C34" s="284"/>
      <c r="D34" s="550" t="s">
        <v>118</v>
      </c>
      <c r="E34" s="269">
        <v>6</v>
      </c>
      <c r="F34" s="87"/>
      <c r="G34" s="267"/>
      <c r="H34" s="268"/>
      <c r="I34" s="285"/>
      <c r="J34" s="285"/>
      <c r="K34" s="285"/>
      <c r="L34" s="285"/>
      <c r="M34" s="285"/>
      <c r="N34" s="285"/>
      <c r="O34" s="285"/>
      <c r="P34" s="285"/>
      <c r="Q34" s="285"/>
      <c r="R34" s="285"/>
      <c r="S34" s="285"/>
      <c r="T34" s="285"/>
      <c r="U34" s="285"/>
      <c r="V34" s="7"/>
      <c r="W34" s="7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</row>
    <row r="35" spans="1:60" ht="40.5" customHeight="1" x14ac:dyDescent="0.75">
      <c r="A35" s="550" t="s">
        <v>1083</v>
      </c>
      <c r="B35" s="556" t="s">
        <v>1139</v>
      </c>
      <c r="C35" s="284"/>
      <c r="D35" s="550" t="s">
        <v>1091</v>
      </c>
      <c r="E35" s="269">
        <v>6</v>
      </c>
      <c r="F35" s="87"/>
      <c r="G35" s="267"/>
      <c r="H35" s="268"/>
      <c r="I35" s="285"/>
      <c r="J35" s="285"/>
      <c r="K35" s="285"/>
      <c r="L35" s="285"/>
      <c r="M35" s="285"/>
      <c r="N35" s="285"/>
      <c r="O35" s="285"/>
      <c r="P35" s="285"/>
      <c r="Q35" s="285"/>
      <c r="R35" s="285"/>
      <c r="S35" s="285"/>
      <c r="T35" s="285"/>
      <c r="U35" s="285"/>
      <c r="V35" s="7"/>
      <c r="W35" s="7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</row>
    <row r="36" spans="1:60" ht="32.5" customHeight="1" x14ac:dyDescent="0.75">
      <c r="A36" s="550" t="s">
        <v>1084</v>
      </c>
      <c r="B36" s="556" t="s">
        <v>1140</v>
      </c>
      <c r="C36" s="284"/>
      <c r="D36" s="550" t="s">
        <v>1091</v>
      </c>
      <c r="E36" s="269">
        <v>6</v>
      </c>
      <c r="F36" s="87"/>
      <c r="G36" s="267"/>
      <c r="H36" s="268"/>
      <c r="I36" s="285"/>
      <c r="J36" s="285"/>
      <c r="K36" s="285"/>
      <c r="L36" s="285"/>
      <c r="M36" s="285"/>
      <c r="N36" s="285"/>
      <c r="O36" s="285"/>
      <c r="P36" s="285"/>
      <c r="Q36" s="285"/>
      <c r="R36" s="285"/>
      <c r="S36" s="285"/>
      <c r="T36" s="285"/>
      <c r="U36" s="285"/>
      <c r="V36" s="7"/>
      <c r="W36" s="7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</row>
    <row r="37" spans="1:60" ht="41.5" customHeight="1" x14ac:dyDescent="0.75">
      <c r="A37" s="550" t="s">
        <v>1085</v>
      </c>
      <c r="B37" s="556" t="s">
        <v>1141</v>
      </c>
      <c r="C37" s="284"/>
      <c r="D37" s="550" t="s">
        <v>1091</v>
      </c>
      <c r="E37" s="269">
        <v>6</v>
      </c>
      <c r="F37" s="87"/>
      <c r="G37" s="267"/>
      <c r="H37" s="268"/>
      <c r="I37" s="285"/>
      <c r="J37" s="285"/>
      <c r="K37" s="285"/>
      <c r="L37" s="285"/>
      <c r="M37" s="285"/>
      <c r="N37" s="285"/>
      <c r="O37" s="285"/>
      <c r="P37" s="285"/>
      <c r="Q37" s="285"/>
      <c r="R37" s="285"/>
      <c r="S37" s="285"/>
      <c r="T37" s="285"/>
      <c r="U37" s="285"/>
      <c r="V37" s="7"/>
      <c r="W37" s="7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</row>
    <row r="38" spans="1:60" ht="38.5" customHeight="1" x14ac:dyDescent="0.75">
      <c r="A38" s="550" t="s">
        <v>1086</v>
      </c>
      <c r="B38" s="556" t="s">
        <v>1142</v>
      </c>
      <c r="C38" s="284"/>
      <c r="D38" s="550" t="s">
        <v>1091</v>
      </c>
      <c r="E38" s="269">
        <v>6</v>
      </c>
      <c r="F38" s="87"/>
      <c r="G38" s="267"/>
      <c r="H38" s="268"/>
      <c r="I38" s="285"/>
      <c r="J38" s="285"/>
      <c r="K38" s="285"/>
      <c r="L38" s="285"/>
      <c r="M38" s="285"/>
      <c r="N38" s="285"/>
      <c r="O38" s="285"/>
      <c r="P38" s="285"/>
      <c r="Q38" s="285"/>
      <c r="R38" s="285"/>
      <c r="S38" s="285"/>
      <c r="T38" s="285"/>
      <c r="U38" s="285"/>
      <c r="V38" s="7"/>
      <c r="W38" s="7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161"/>
      <c r="AX38" s="161"/>
      <c r="AY38" s="161"/>
      <c r="AZ38" s="161"/>
      <c r="BA38" s="161"/>
      <c r="BB38" s="161"/>
      <c r="BC38" s="161"/>
      <c r="BD38" s="161"/>
      <c r="BE38" s="161"/>
      <c r="BF38" s="161"/>
      <c r="BG38" s="161"/>
      <c r="BH38" s="161"/>
    </row>
    <row r="39" spans="1:60" ht="25" customHeight="1" x14ac:dyDescent="0.75">
      <c r="A39" s="550"/>
      <c r="B39" s="556"/>
      <c r="C39" s="284"/>
      <c r="D39" s="550"/>
      <c r="E39" s="269">
        <v>0</v>
      </c>
      <c r="F39" s="87"/>
      <c r="G39" s="267"/>
      <c r="H39" s="268"/>
      <c r="I39" s="285"/>
      <c r="J39" s="285"/>
      <c r="K39" s="285"/>
      <c r="L39" s="285"/>
      <c r="M39" s="285"/>
      <c r="N39" s="285"/>
      <c r="O39" s="285"/>
      <c r="P39" s="285"/>
      <c r="Q39" s="285"/>
      <c r="R39" s="285"/>
      <c r="S39" s="285"/>
      <c r="T39" s="285"/>
      <c r="U39" s="285"/>
      <c r="V39" s="7"/>
      <c r="W39" s="7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161"/>
      <c r="AX39" s="161"/>
      <c r="AY39" s="161"/>
      <c r="AZ39" s="161"/>
      <c r="BA39" s="161"/>
      <c r="BB39" s="161"/>
      <c r="BC39" s="161"/>
      <c r="BD39" s="161"/>
      <c r="BE39" s="161"/>
      <c r="BF39" s="161"/>
      <c r="BG39" s="161"/>
      <c r="BH39" s="161"/>
    </row>
    <row r="40" spans="1:60" ht="30.5" customHeight="1" x14ac:dyDescent="0.75">
      <c r="A40" s="550" t="s">
        <v>1093</v>
      </c>
      <c r="B40" s="556" t="s">
        <v>1143</v>
      </c>
      <c r="C40" s="284"/>
      <c r="D40" s="550" t="s">
        <v>164</v>
      </c>
      <c r="E40" s="269">
        <v>6</v>
      </c>
      <c r="F40" s="87"/>
      <c r="G40" s="267"/>
      <c r="H40" s="268"/>
      <c r="I40" s="285"/>
      <c r="J40" s="285"/>
      <c r="K40" s="285"/>
      <c r="L40" s="285"/>
      <c r="M40" s="285"/>
      <c r="N40" s="285"/>
      <c r="O40" s="285"/>
      <c r="P40" s="285"/>
      <c r="Q40" s="285"/>
      <c r="R40" s="285"/>
      <c r="S40" s="285"/>
      <c r="T40" s="285"/>
      <c r="U40" s="285"/>
      <c r="V40" s="7"/>
      <c r="W40" s="7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161"/>
      <c r="AX40" s="161"/>
      <c r="AY40" s="161"/>
      <c r="AZ40" s="161"/>
      <c r="BA40" s="161"/>
      <c r="BB40" s="161"/>
      <c r="BC40" s="161"/>
      <c r="BD40" s="161"/>
      <c r="BE40" s="161"/>
      <c r="BF40" s="161"/>
      <c r="BG40" s="161"/>
      <c r="BH40" s="161"/>
    </row>
    <row r="41" spans="1:60" ht="30.5" customHeight="1" x14ac:dyDescent="0.75">
      <c r="A41" s="550"/>
      <c r="B41" s="556"/>
      <c r="C41" s="284"/>
      <c r="D41" s="550"/>
      <c r="E41" s="269"/>
      <c r="F41" s="87"/>
      <c r="G41" s="267"/>
      <c r="H41" s="268"/>
      <c r="I41" s="285"/>
      <c r="J41" s="285"/>
      <c r="K41" s="285"/>
      <c r="L41" s="285"/>
      <c r="M41" s="285"/>
      <c r="N41" s="285"/>
      <c r="O41" s="285"/>
      <c r="P41" s="285"/>
      <c r="Q41" s="285"/>
      <c r="R41" s="285"/>
      <c r="S41" s="285"/>
      <c r="T41" s="285"/>
      <c r="U41" s="285"/>
      <c r="V41" s="7"/>
      <c r="W41" s="7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161"/>
      <c r="AX41" s="161"/>
      <c r="AY41" s="161"/>
      <c r="AZ41" s="161"/>
      <c r="BA41" s="161"/>
      <c r="BB41" s="161"/>
      <c r="BC41" s="161"/>
      <c r="BD41" s="161"/>
      <c r="BE41" s="161"/>
      <c r="BF41" s="161"/>
      <c r="BG41" s="161"/>
      <c r="BH41" s="161"/>
    </row>
    <row r="42" spans="1:60" ht="30.5" customHeight="1" x14ac:dyDescent="0.75">
      <c r="A42" s="550" t="s">
        <v>1094</v>
      </c>
      <c r="B42" s="556" t="s">
        <v>1144</v>
      </c>
      <c r="C42" s="284"/>
      <c r="D42" s="550" t="s">
        <v>164</v>
      </c>
      <c r="E42" s="269">
        <v>5</v>
      </c>
      <c r="F42" s="87"/>
      <c r="G42" s="267"/>
      <c r="H42" s="268"/>
      <c r="I42" s="285"/>
      <c r="J42" s="285"/>
      <c r="K42" s="285"/>
      <c r="L42" s="285"/>
      <c r="M42" s="285" t="s">
        <v>30</v>
      </c>
      <c r="N42" s="285" t="s">
        <v>31</v>
      </c>
      <c r="O42" s="285"/>
      <c r="P42" s="285"/>
      <c r="Q42" s="285"/>
      <c r="R42" s="285"/>
      <c r="S42" s="285"/>
      <c r="T42" s="285" t="s">
        <v>30</v>
      </c>
      <c r="U42" s="285" t="s">
        <v>32</v>
      </c>
      <c r="V42" s="7"/>
      <c r="W42" s="7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161"/>
      <c r="AX42" s="161"/>
      <c r="AY42" s="161"/>
      <c r="AZ42" s="161"/>
      <c r="BA42" s="161"/>
      <c r="BB42" s="161"/>
      <c r="BC42" s="161"/>
      <c r="BD42" s="161"/>
      <c r="BE42" s="161"/>
      <c r="BF42" s="161"/>
      <c r="BG42" s="161"/>
      <c r="BH42" s="161"/>
    </row>
    <row r="43" spans="1:60" ht="30.5" customHeight="1" x14ac:dyDescent="0.75">
      <c r="A43" s="550"/>
      <c r="B43" s="556"/>
      <c r="C43" s="284"/>
      <c r="D43" s="550"/>
      <c r="E43" s="269"/>
      <c r="F43" s="87"/>
      <c r="G43" s="267"/>
      <c r="H43" s="268"/>
      <c r="I43" s="285"/>
      <c r="J43" s="285"/>
      <c r="K43" s="285"/>
      <c r="L43" s="285"/>
      <c r="M43" s="285"/>
      <c r="N43" s="285"/>
      <c r="O43" s="285"/>
      <c r="P43" s="285"/>
      <c r="Q43" s="285"/>
      <c r="R43" s="285"/>
      <c r="S43" s="285"/>
      <c r="T43" s="285"/>
      <c r="U43" s="285"/>
      <c r="V43" s="7"/>
      <c r="W43" s="7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161"/>
      <c r="AX43" s="161"/>
      <c r="AY43" s="161"/>
      <c r="AZ43" s="161"/>
      <c r="BA43" s="161"/>
      <c r="BB43" s="161"/>
      <c r="BC43" s="161"/>
      <c r="BD43" s="161"/>
      <c r="BE43" s="161"/>
      <c r="BF43" s="161"/>
      <c r="BG43" s="161"/>
      <c r="BH43" s="161"/>
    </row>
    <row r="44" spans="1:60" ht="30.5" customHeight="1" x14ac:dyDescent="0.75">
      <c r="A44" s="550" t="s">
        <v>1095</v>
      </c>
      <c r="B44" s="556" t="s">
        <v>1228</v>
      </c>
      <c r="C44" s="284"/>
      <c r="D44" s="550" t="s">
        <v>164</v>
      </c>
      <c r="E44" s="269">
        <v>4</v>
      </c>
      <c r="F44" s="87"/>
      <c r="G44" s="267"/>
      <c r="H44" s="268"/>
      <c r="I44" s="285"/>
      <c r="J44" s="285"/>
      <c r="K44" s="285"/>
      <c r="L44" s="285"/>
      <c r="M44" s="285"/>
      <c r="N44" s="285"/>
      <c r="O44" s="285"/>
      <c r="P44" s="285"/>
      <c r="Q44" s="285"/>
      <c r="R44" s="285"/>
      <c r="S44" s="285"/>
      <c r="T44" s="285"/>
      <c r="U44" s="285"/>
      <c r="V44" s="7"/>
      <c r="W44" s="7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161"/>
      <c r="AX44" s="161"/>
      <c r="AY44" s="161"/>
      <c r="AZ44" s="161"/>
      <c r="BA44" s="161"/>
      <c r="BB44" s="161"/>
      <c r="BC44" s="161"/>
      <c r="BD44" s="161"/>
      <c r="BE44" s="161"/>
      <c r="BF44" s="161"/>
      <c r="BG44" s="161"/>
      <c r="BH44" s="161"/>
    </row>
    <row r="45" spans="1:60" ht="30.5" customHeight="1" x14ac:dyDescent="0.75">
      <c r="A45" s="550"/>
      <c r="B45" s="556"/>
      <c r="C45" s="284"/>
      <c r="D45" s="550"/>
      <c r="E45" s="269"/>
      <c r="F45" s="87"/>
      <c r="G45" s="267"/>
      <c r="H45" s="268"/>
      <c r="I45" s="285"/>
      <c r="J45" s="285"/>
      <c r="K45" s="285"/>
      <c r="L45" s="285"/>
      <c r="M45" s="285"/>
      <c r="N45" s="285"/>
      <c r="O45" s="285"/>
      <c r="P45" s="285"/>
      <c r="Q45" s="285"/>
      <c r="R45" s="285"/>
      <c r="S45" s="285"/>
      <c r="T45" s="285"/>
      <c r="U45" s="285"/>
      <c r="V45" s="7"/>
      <c r="W45" s="7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161"/>
      <c r="AX45" s="161"/>
      <c r="AY45" s="161"/>
      <c r="AZ45" s="161"/>
      <c r="BA45" s="161"/>
      <c r="BB45" s="161"/>
      <c r="BC45" s="161"/>
      <c r="BD45" s="161"/>
      <c r="BE45" s="161"/>
      <c r="BF45" s="161"/>
      <c r="BG45" s="161"/>
      <c r="BH45" s="161"/>
    </row>
    <row r="46" spans="1:60" ht="30.5" customHeight="1" x14ac:dyDescent="0.75">
      <c r="A46" s="550" t="s">
        <v>1096</v>
      </c>
      <c r="B46" s="556" t="s">
        <v>1145</v>
      </c>
      <c r="C46" s="284"/>
      <c r="D46" s="550" t="s">
        <v>164</v>
      </c>
      <c r="E46" s="269">
        <v>4</v>
      </c>
      <c r="F46" s="87"/>
      <c r="G46" s="267"/>
      <c r="H46" s="268"/>
      <c r="I46" s="285"/>
      <c r="J46" s="285"/>
      <c r="K46" s="285"/>
      <c r="L46" s="285"/>
      <c r="M46" s="285"/>
      <c r="N46" s="285"/>
      <c r="O46" s="285"/>
      <c r="P46" s="285"/>
      <c r="Q46" s="285"/>
      <c r="R46" s="285"/>
      <c r="S46" s="285"/>
      <c r="T46" s="285"/>
      <c r="U46" s="285"/>
      <c r="V46" s="7"/>
      <c r="W46" s="7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161"/>
      <c r="AX46" s="161"/>
      <c r="AY46" s="161"/>
      <c r="AZ46" s="161"/>
      <c r="BA46" s="161"/>
      <c r="BB46" s="161"/>
      <c r="BC46" s="161"/>
      <c r="BD46" s="161"/>
      <c r="BE46" s="161"/>
      <c r="BF46" s="161"/>
      <c r="BG46" s="161"/>
      <c r="BH46" s="161"/>
    </row>
    <row r="47" spans="1:60" ht="30.5" customHeight="1" x14ac:dyDescent="0.75">
      <c r="A47" s="550" t="s">
        <v>1097</v>
      </c>
      <c r="B47" s="556" t="s">
        <v>1146</v>
      </c>
      <c r="C47" s="284"/>
      <c r="D47" s="550" t="s">
        <v>164</v>
      </c>
      <c r="E47" s="269">
        <v>4</v>
      </c>
      <c r="F47" s="87"/>
      <c r="G47" s="267"/>
      <c r="H47" s="268"/>
      <c r="I47" s="285"/>
      <c r="J47" s="285"/>
      <c r="K47" s="285"/>
      <c r="L47" s="285"/>
      <c r="M47" s="285"/>
      <c r="N47" s="285"/>
      <c r="O47" s="285"/>
      <c r="P47" s="285"/>
      <c r="Q47" s="285"/>
      <c r="R47" s="285"/>
      <c r="S47" s="285"/>
      <c r="T47" s="285"/>
      <c r="U47" s="285"/>
      <c r="V47" s="7"/>
      <c r="W47" s="7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161"/>
      <c r="AX47" s="161"/>
      <c r="AY47" s="161"/>
      <c r="AZ47" s="161"/>
      <c r="BA47" s="161"/>
      <c r="BB47" s="161"/>
      <c r="BC47" s="161"/>
      <c r="BD47" s="161"/>
      <c r="BE47" s="161"/>
      <c r="BF47" s="161"/>
      <c r="BG47" s="161"/>
      <c r="BH47" s="161"/>
    </row>
    <row r="48" spans="1:60" ht="30.5" customHeight="1" x14ac:dyDescent="0.75">
      <c r="A48" s="550"/>
      <c r="B48" s="556"/>
      <c r="C48" s="284"/>
      <c r="D48" s="550"/>
      <c r="E48" s="269">
        <v>0</v>
      </c>
      <c r="F48" s="87"/>
      <c r="G48" s="267"/>
      <c r="H48" s="268"/>
      <c r="I48" s="285"/>
      <c r="J48" s="285"/>
      <c r="K48" s="285"/>
      <c r="L48" s="285"/>
      <c r="M48" s="285"/>
      <c r="N48" s="285"/>
      <c r="O48" s="285"/>
      <c r="P48" s="285"/>
      <c r="Q48" s="285"/>
      <c r="R48" s="285"/>
      <c r="S48" s="285"/>
      <c r="T48" s="285"/>
      <c r="U48" s="285"/>
      <c r="V48" s="7"/>
      <c r="W48" s="7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161"/>
      <c r="AX48" s="161"/>
      <c r="AY48" s="161"/>
      <c r="AZ48" s="161"/>
      <c r="BA48" s="161"/>
      <c r="BB48" s="161"/>
      <c r="BC48" s="161"/>
      <c r="BD48" s="161"/>
      <c r="BE48" s="161"/>
      <c r="BF48" s="161"/>
      <c r="BG48" s="161"/>
      <c r="BH48" s="161"/>
    </row>
    <row r="49" spans="1:60" ht="30.5" customHeight="1" x14ac:dyDescent="0.75">
      <c r="A49" s="550" t="s">
        <v>1098</v>
      </c>
      <c r="B49" s="556" t="s">
        <v>1147</v>
      </c>
      <c r="C49" s="284"/>
      <c r="D49" s="550"/>
      <c r="E49" s="269">
        <v>0</v>
      </c>
      <c r="F49" s="87"/>
      <c r="G49" s="267"/>
      <c r="H49" s="268"/>
      <c r="I49" s="285"/>
      <c r="J49" s="285"/>
      <c r="K49" s="285"/>
      <c r="L49" s="285"/>
      <c r="M49" s="285"/>
      <c r="N49" s="285"/>
      <c r="O49" s="285"/>
      <c r="P49" s="285"/>
      <c r="Q49" s="285"/>
      <c r="R49" s="285"/>
      <c r="S49" s="285"/>
      <c r="T49" s="285"/>
      <c r="U49" s="285"/>
      <c r="V49" s="7"/>
      <c r="W49" s="7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161"/>
      <c r="AX49" s="161"/>
      <c r="AY49" s="161"/>
      <c r="AZ49" s="161"/>
      <c r="BA49" s="161"/>
      <c r="BB49" s="161"/>
      <c r="BC49" s="161"/>
      <c r="BD49" s="161"/>
      <c r="BE49" s="161"/>
      <c r="BF49" s="161"/>
      <c r="BG49" s="161"/>
      <c r="BH49" s="161"/>
    </row>
    <row r="50" spans="1:60" ht="30.5" customHeight="1" x14ac:dyDescent="0.75">
      <c r="A50" s="550" t="s">
        <v>1099</v>
      </c>
      <c r="B50" s="556" t="s">
        <v>1229</v>
      </c>
      <c r="C50" s="284"/>
      <c r="D50" s="550" t="s">
        <v>164</v>
      </c>
      <c r="E50" s="269">
        <v>4</v>
      </c>
      <c r="F50" s="87"/>
      <c r="G50" s="267"/>
      <c r="H50" s="268"/>
      <c r="I50" s="285"/>
      <c r="J50" s="285"/>
      <c r="K50" s="285"/>
      <c r="L50" s="285"/>
      <c r="M50" s="285"/>
      <c r="N50" s="285"/>
      <c r="O50" s="285"/>
      <c r="P50" s="285"/>
      <c r="Q50" s="285"/>
      <c r="R50" s="285"/>
      <c r="S50" s="285"/>
      <c r="T50" s="285"/>
      <c r="U50" s="285"/>
      <c r="V50" s="7"/>
      <c r="W50" s="7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161"/>
      <c r="AX50" s="161"/>
      <c r="AY50" s="161"/>
      <c r="AZ50" s="161"/>
      <c r="BA50" s="161"/>
      <c r="BB50" s="161"/>
      <c r="BC50" s="161"/>
      <c r="BD50" s="161"/>
      <c r="BE50" s="161"/>
      <c r="BF50" s="161"/>
      <c r="BG50" s="161"/>
      <c r="BH50" s="161"/>
    </row>
    <row r="51" spans="1:60" ht="30.5" customHeight="1" x14ac:dyDescent="0.75">
      <c r="A51" s="550" t="s">
        <v>1100</v>
      </c>
      <c r="B51" s="556" t="s">
        <v>1101</v>
      </c>
      <c r="C51" s="284"/>
      <c r="D51" s="550" t="s">
        <v>164</v>
      </c>
      <c r="E51" s="269">
        <v>2</v>
      </c>
      <c r="F51" s="87"/>
      <c r="G51" s="267"/>
      <c r="H51" s="268"/>
      <c r="I51" s="285"/>
      <c r="J51" s="285"/>
      <c r="K51" s="285"/>
      <c r="L51" s="285"/>
      <c r="M51" s="285"/>
      <c r="N51" s="285"/>
      <c r="O51" s="285"/>
      <c r="P51" s="285"/>
      <c r="Q51" s="285"/>
      <c r="R51" s="285"/>
      <c r="S51" s="285"/>
      <c r="T51" s="285"/>
      <c r="U51" s="285"/>
      <c r="V51" s="7"/>
      <c r="W51" s="7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161"/>
      <c r="AX51" s="161"/>
      <c r="AY51" s="161"/>
      <c r="AZ51" s="161"/>
      <c r="BA51" s="161"/>
      <c r="BB51" s="161"/>
      <c r="BC51" s="161"/>
      <c r="BD51" s="161"/>
      <c r="BE51" s="161"/>
      <c r="BF51" s="161"/>
      <c r="BG51" s="161"/>
      <c r="BH51" s="161"/>
    </row>
    <row r="52" spans="1:60" ht="30.5" customHeight="1" x14ac:dyDescent="0.75">
      <c r="A52" s="550" t="s">
        <v>1102</v>
      </c>
      <c r="B52" s="556" t="s">
        <v>1148</v>
      </c>
      <c r="C52" s="284"/>
      <c r="D52" s="550" t="s">
        <v>1077</v>
      </c>
      <c r="E52" s="269">
        <v>2</v>
      </c>
      <c r="F52" s="87"/>
      <c r="G52" s="267"/>
      <c r="H52" s="268"/>
      <c r="I52" s="285"/>
      <c r="J52" s="285"/>
      <c r="K52" s="285"/>
      <c r="L52" s="285"/>
      <c r="M52" s="285"/>
      <c r="N52" s="285"/>
      <c r="O52" s="285"/>
      <c r="P52" s="285"/>
      <c r="Q52" s="285"/>
      <c r="R52" s="285"/>
      <c r="S52" s="285"/>
      <c r="T52" s="285"/>
      <c r="U52" s="285"/>
      <c r="V52" s="7"/>
      <c r="W52" s="7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161"/>
      <c r="AX52" s="161"/>
      <c r="AY52" s="161"/>
      <c r="AZ52" s="161"/>
      <c r="BA52" s="161"/>
      <c r="BB52" s="161"/>
      <c r="BC52" s="161"/>
      <c r="BD52" s="161"/>
      <c r="BE52" s="161"/>
      <c r="BF52" s="161"/>
      <c r="BG52" s="161"/>
      <c r="BH52" s="161"/>
    </row>
    <row r="53" spans="1:60" ht="30.5" customHeight="1" x14ac:dyDescent="0.75">
      <c r="A53" s="550" t="s">
        <v>1103</v>
      </c>
      <c r="B53" s="556" t="s">
        <v>1149</v>
      </c>
      <c r="C53" s="284"/>
      <c r="D53" s="550" t="s">
        <v>164</v>
      </c>
      <c r="E53" s="269">
        <v>2</v>
      </c>
      <c r="F53" s="87"/>
      <c r="G53" s="267"/>
      <c r="H53" s="268"/>
      <c r="I53" s="285"/>
      <c r="J53" s="285"/>
      <c r="K53" s="285"/>
      <c r="L53" s="285"/>
      <c r="M53" s="285"/>
      <c r="N53" s="285"/>
      <c r="O53" s="285"/>
      <c r="P53" s="285"/>
      <c r="Q53" s="285"/>
      <c r="R53" s="285"/>
      <c r="S53" s="285"/>
      <c r="T53" s="285"/>
      <c r="U53" s="285"/>
      <c r="V53" s="7"/>
      <c r="W53" s="7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161"/>
      <c r="AX53" s="161"/>
      <c r="AY53" s="161"/>
      <c r="AZ53" s="161"/>
      <c r="BA53" s="161"/>
      <c r="BB53" s="161"/>
      <c r="BC53" s="161"/>
      <c r="BD53" s="161"/>
      <c r="BE53" s="161"/>
      <c r="BF53" s="161"/>
      <c r="BG53" s="161"/>
      <c r="BH53" s="161"/>
    </row>
    <row r="54" spans="1:60" ht="30.5" customHeight="1" x14ac:dyDescent="0.75">
      <c r="A54" s="550" t="s">
        <v>1104</v>
      </c>
      <c r="B54" s="556" t="s">
        <v>1230</v>
      </c>
      <c r="C54" s="284"/>
      <c r="D54" s="550" t="s">
        <v>164</v>
      </c>
      <c r="E54" s="269">
        <v>2</v>
      </c>
      <c r="F54" s="87"/>
      <c r="G54" s="267"/>
      <c r="H54" s="268"/>
      <c r="I54" s="285"/>
      <c r="J54" s="285"/>
      <c r="K54" s="285"/>
      <c r="L54" s="285"/>
      <c r="M54" s="285"/>
      <c r="N54" s="285"/>
      <c r="O54" s="285"/>
      <c r="P54" s="285"/>
      <c r="Q54" s="285"/>
      <c r="R54" s="285"/>
      <c r="S54" s="285"/>
      <c r="T54" s="285"/>
      <c r="U54" s="285"/>
      <c r="V54" s="7"/>
      <c r="W54" s="7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161"/>
      <c r="AX54" s="161"/>
      <c r="AY54" s="161"/>
      <c r="AZ54" s="161"/>
      <c r="BA54" s="161"/>
      <c r="BB54" s="161"/>
      <c r="BC54" s="161"/>
      <c r="BD54" s="161"/>
      <c r="BE54" s="161"/>
      <c r="BF54" s="161"/>
      <c r="BG54" s="161"/>
      <c r="BH54" s="161"/>
    </row>
    <row r="55" spans="1:60" ht="30.5" customHeight="1" x14ac:dyDescent="0.75">
      <c r="A55" s="550" t="s">
        <v>1105</v>
      </c>
      <c r="B55" s="556" t="s">
        <v>1150</v>
      </c>
      <c r="C55" s="284"/>
      <c r="D55" s="550" t="s">
        <v>164</v>
      </c>
      <c r="E55" s="269">
        <v>2</v>
      </c>
      <c r="F55" s="87"/>
      <c r="G55" s="267"/>
      <c r="H55" s="268"/>
      <c r="I55" s="285"/>
      <c r="J55" s="285"/>
      <c r="K55" s="285"/>
      <c r="L55" s="285"/>
      <c r="M55" s="285"/>
      <c r="N55" s="285"/>
      <c r="O55" s="285"/>
      <c r="P55" s="285"/>
      <c r="Q55" s="285"/>
      <c r="R55" s="285"/>
      <c r="S55" s="285"/>
      <c r="T55" s="285"/>
      <c r="U55" s="285"/>
      <c r="V55" s="7"/>
      <c r="W55" s="7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161"/>
      <c r="AX55" s="161"/>
      <c r="AY55" s="161"/>
      <c r="AZ55" s="161"/>
      <c r="BA55" s="161"/>
      <c r="BB55" s="161"/>
      <c r="BC55" s="161"/>
      <c r="BD55" s="161"/>
      <c r="BE55" s="161"/>
      <c r="BF55" s="161"/>
      <c r="BG55" s="161"/>
      <c r="BH55" s="161"/>
    </row>
    <row r="56" spans="1:60" ht="30.5" customHeight="1" x14ac:dyDescent="0.75">
      <c r="A56" s="550" t="s">
        <v>1106</v>
      </c>
      <c r="B56" s="556" t="s">
        <v>1151</v>
      </c>
      <c r="C56" s="284"/>
      <c r="D56" s="550" t="s">
        <v>1077</v>
      </c>
      <c r="E56" s="269">
        <v>2</v>
      </c>
      <c r="F56" s="87"/>
      <c r="G56" s="267"/>
      <c r="H56" s="268"/>
      <c r="I56" s="285"/>
      <c r="J56" s="285"/>
      <c r="K56" s="285"/>
      <c r="L56" s="285"/>
      <c r="M56" s="285"/>
      <c r="N56" s="285"/>
      <c r="O56" s="285"/>
      <c r="P56" s="285"/>
      <c r="Q56" s="285"/>
      <c r="R56" s="285"/>
      <c r="S56" s="285"/>
      <c r="T56" s="285"/>
      <c r="U56" s="285"/>
      <c r="V56" s="7"/>
      <c r="W56" s="7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161"/>
      <c r="AX56" s="161"/>
      <c r="AY56" s="161"/>
      <c r="AZ56" s="161"/>
      <c r="BA56" s="161"/>
      <c r="BB56" s="161"/>
      <c r="BC56" s="161"/>
      <c r="BD56" s="161"/>
      <c r="BE56" s="161"/>
      <c r="BF56" s="161"/>
      <c r="BG56" s="161"/>
      <c r="BH56" s="161"/>
    </row>
    <row r="57" spans="1:60" ht="30.5" customHeight="1" x14ac:dyDescent="0.75">
      <c r="A57" s="550" t="s">
        <v>1233</v>
      </c>
      <c r="B57" s="556" t="s">
        <v>1231</v>
      </c>
      <c r="C57" s="284"/>
      <c r="D57" s="550" t="s">
        <v>1077</v>
      </c>
      <c r="E57" s="269">
        <v>2</v>
      </c>
      <c r="F57" s="87"/>
      <c r="G57" s="267"/>
      <c r="H57" s="268"/>
      <c r="I57" s="285"/>
      <c r="J57" s="285"/>
      <c r="K57" s="285"/>
      <c r="L57" s="285"/>
      <c r="M57" s="285"/>
      <c r="N57" s="285"/>
      <c r="O57" s="285"/>
      <c r="P57" s="285"/>
      <c r="Q57" s="285"/>
      <c r="R57" s="285"/>
      <c r="S57" s="285"/>
      <c r="T57" s="285"/>
      <c r="U57" s="285"/>
      <c r="V57" s="7"/>
      <c r="W57" s="7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161"/>
      <c r="AX57" s="161"/>
      <c r="AY57" s="161"/>
      <c r="AZ57" s="161"/>
      <c r="BA57" s="161"/>
      <c r="BB57" s="161"/>
      <c r="BC57" s="161"/>
      <c r="BD57" s="161"/>
      <c r="BE57" s="161"/>
      <c r="BF57" s="161"/>
      <c r="BG57" s="161"/>
      <c r="BH57" s="161"/>
    </row>
    <row r="58" spans="1:60" ht="30.5" customHeight="1" x14ac:dyDescent="0.75">
      <c r="A58" s="550"/>
      <c r="B58" s="556"/>
      <c r="C58" s="284"/>
      <c r="D58" s="550"/>
      <c r="E58" s="269"/>
      <c r="F58" s="87"/>
      <c r="G58" s="267"/>
      <c r="H58" s="268"/>
      <c r="I58" s="285"/>
      <c r="J58" s="285"/>
      <c r="K58" s="285"/>
      <c r="L58" s="285"/>
      <c r="M58" s="285"/>
      <c r="N58" s="285"/>
      <c r="O58" s="285"/>
      <c r="P58" s="285"/>
      <c r="Q58" s="285"/>
      <c r="R58" s="285"/>
      <c r="S58" s="285"/>
      <c r="T58" s="285"/>
      <c r="U58" s="285"/>
      <c r="V58" s="7"/>
      <c r="W58" s="7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161"/>
      <c r="AX58" s="161"/>
      <c r="AY58" s="161"/>
      <c r="AZ58" s="161"/>
      <c r="BA58" s="161"/>
      <c r="BB58" s="161"/>
      <c r="BC58" s="161"/>
      <c r="BD58" s="161"/>
      <c r="BE58" s="161"/>
      <c r="BF58" s="161"/>
      <c r="BG58" s="161"/>
      <c r="BH58" s="161"/>
    </row>
    <row r="59" spans="1:60" ht="30.5" customHeight="1" x14ac:dyDescent="0.75">
      <c r="A59" s="550" t="s">
        <v>1235</v>
      </c>
      <c r="B59" s="556" t="s">
        <v>1234</v>
      </c>
      <c r="C59" s="284"/>
      <c r="D59" s="550"/>
      <c r="E59" s="269"/>
      <c r="F59" s="87"/>
      <c r="G59" s="267"/>
      <c r="H59" s="268"/>
      <c r="I59" s="285"/>
      <c r="J59" s="285"/>
      <c r="K59" s="285"/>
      <c r="L59" s="285"/>
      <c r="M59" s="285"/>
      <c r="N59" s="285"/>
      <c r="O59" s="285"/>
      <c r="P59" s="285"/>
      <c r="Q59" s="285"/>
      <c r="R59" s="285"/>
      <c r="S59" s="285"/>
      <c r="T59" s="285"/>
      <c r="U59" s="285"/>
      <c r="V59" s="7"/>
      <c r="W59" s="7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161"/>
      <c r="AX59" s="161"/>
      <c r="AY59" s="161"/>
      <c r="AZ59" s="161"/>
      <c r="BA59" s="161"/>
      <c r="BB59" s="161"/>
      <c r="BC59" s="161"/>
      <c r="BD59" s="161"/>
      <c r="BE59" s="161"/>
      <c r="BF59" s="161"/>
      <c r="BG59" s="161"/>
      <c r="BH59" s="161"/>
    </row>
    <row r="60" spans="1:60" ht="30.5" customHeight="1" x14ac:dyDescent="0.75">
      <c r="A60" s="550" t="s">
        <v>1236</v>
      </c>
      <c r="B60" s="556" t="s">
        <v>1243</v>
      </c>
      <c r="C60" s="284"/>
      <c r="D60" s="550" t="s">
        <v>1242</v>
      </c>
      <c r="E60" s="269">
        <v>2</v>
      </c>
      <c r="F60" s="87"/>
      <c r="G60" s="267"/>
      <c r="H60" s="268"/>
      <c r="I60" s="285"/>
      <c r="J60" s="285"/>
      <c r="K60" s="285"/>
      <c r="L60" s="285"/>
      <c r="M60" s="285"/>
      <c r="N60" s="285"/>
      <c r="O60" s="285"/>
      <c r="P60" s="285"/>
      <c r="Q60" s="285"/>
      <c r="R60" s="285"/>
      <c r="S60" s="285"/>
      <c r="T60" s="285"/>
      <c r="U60" s="285"/>
      <c r="V60" s="7"/>
      <c r="W60" s="7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161"/>
      <c r="AX60" s="161"/>
      <c r="AY60" s="161"/>
      <c r="AZ60" s="161"/>
      <c r="BA60" s="161"/>
      <c r="BB60" s="161"/>
      <c r="BC60" s="161"/>
      <c r="BD60" s="161"/>
      <c r="BE60" s="161"/>
      <c r="BF60" s="161"/>
      <c r="BG60" s="161"/>
      <c r="BH60" s="161"/>
    </row>
    <row r="61" spans="1:60" ht="30.5" customHeight="1" x14ac:dyDescent="0.75">
      <c r="A61" s="550" t="s">
        <v>1237</v>
      </c>
      <c r="B61" s="556" t="s">
        <v>1244</v>
      </c>
      <c r="C61" s="284"/>
      <c r="D61" s="550" t="s">
        <v>1077</v>
      </c>
      <c r="E61" s="269">
        <v>2</v>
      </c>
      <c r="F61" s="87"/>
      <c r="G61" s="267"/>
      <c r="H61" s="268"/>
      <c r="I61" s="285"/>
      <c r="J61" s="285"/>
      <c r="K61" s="285"/>
      <c r="L61" s="285"/>
      <c r="M61" s="285"/>
      <c r="N61" s="285"/>
      <c r="O61" s="285"/>
      <c r="P61" s="285"/>
      <c r="Q61" s="285"/>
      <c r="R61" s="285"/>
      <c r="S61" s="285"/>
      <c r="T61" s="285"/>
      <c r="U61" s="285"/>
      <c r="V61" s="7"/>
      <c r="W61" s="7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161"/>
      <c r="AX61" s="161"/>
      <c r="AY61" s="161"/>
      <c r="AZ61" s="161"/>
      <c r="BA61" s="161"/>
      <c r="BB61" s="161"/>
      <c r="BC61" s="161"/>
      <c r="BD61" s="161"/>
      <c r="BE61" s="161"/>
      <c r="BF61" s="161"/>
      <c r="BG61" s="161"/>
      <c r="BH61" s="161"/>
    </row>
    <row r="62" spans="1:60" ht="30.5" customHeight="1" x14ac:dyDescent="0.75">
      <c r="A62" s="550" t="s">
        <v>1238</v>
      </c>
      <c r="B62" s="556" t="s">
        <v>1245</v>
      </c>
      <c r="C62" s="284"/>
      <c r="D62" s="550" t="s">
        <v>1242</v>
      </c>
      <c r="E62" s="269">
        <v>2</v>
      </c>
      <c r="F62" s="87"/>
      <c r="G62" s="267"/>
      <c r="H62" s="268"/>
      <c r="I62" s="285"/>
      <c r="J62" s="285"/>
      <c r="K62" s="285"/>
      <c r="L62" s="285"/>
      <c r="M62" s="285"/>
      <c r="N62" s="285"/>
      <c r="O62" s="285"/>
      <c r="P62" s="285"/>
      <c r="Q62" s="285"/>
      <c r="R62" s="285"/>
      <c r="S62" s="285"/>
      <c r="T62" s="285"/>
      <c r="U62" s="285"/>
      <c r="V62" s="7"/>
      <c r="W62" s="7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161"/>
      <c r="AX62" s="161"/>
      <c r="AY62" s="161"/>
      <c r="AZ62" s="161"/>
      <c r="BA62" s="161"/>
      <c r="BB62" s="161"/>
      <c r="BC62" s="161"/>
      <c r="BD62" s="161"/>
      <c r="BE62" s="161"/>
      <c r="BF62" s="161"/>
      <c r="BG62" s="161"/>
      <c r="BH62" s="161"/>
    </row>
    <row r="63" spans="1:60" ht="30.5" customHeight="1" x14ac:dyDescent="0.75">
      <c r="A63" s="550" t="s">
        <v>1239</v>
      </c>
      <c r="B63" s="556" t="s">
        <v>1246</v>
      </c>
      <c r="C63" s="284"/>
      <c r="D63" s="550" t="s">
        <v>1242</v>
      </c>
      <c r="E63" s="269">
        <v>2</v>
      </c>
      <c r="F63" s="87"/>
      <c r="G63" s="267"/>
      <c r="H63" s="268"/>
      <c r="I63" s="285"/>
      <c r="J63" s="285"/>
      <c r="K63" s="285"/>
      <c r="L63" s="285"/>
      <c r="M63" s="285"/>
      <c r="N63" s="285"/>
      <c r="O63" s="285"/>
      <c r="P63" s="285"/>
      <c r="Q63" s="285"/>
      <c r="R63" s="285"/>
      <c r="S63" s="285"/>
      <c r="T63" s="285"/>
      <c r="U63" s="285"/>
      <c r="V63" s="7"/>
      <c r="W63" s="7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161"/>
      <c r="AX63" s="161"/>
      <c r="AY63" s="161"/>
      <c r="AZ63" s="161"/>
      <c r="BA63" s="161"/>
      <c r="BB63" s="161"/>
      <c r="BC63" s="161"/>
      <c r="BD63" s="161"/>
      <c r="BE63" s="161"/>
      <c r="BF63" s="161"/>
      <c r="BG63" s="161"/>
      <c r="BH63" s="161"/>
    </row>
    <row r="64" spans="1:60" ht="30.5" customHeight="1" x14ac:dyDescent="0.75">
      <c r="A64" s="550" t="s">
        <v>1240</v>
      </c>
      <c r="B64" s="556" t="s">
        <v>1247</v>
      </c>
      <c r="C64" s="284"/>
      <c r="D64" s="550" t="s">
        <v>1242</v>
      </c>
      <c r="E64" s="269">
        <v>2</v>
      </c>
      <c r="F64" s="87"/>
      <c r="G64" s="267"/>
      <c r="H64" s="268"/>
      <c r="I64" s="285"/>
      <c r="J64" s="285"/>
      <c r="K64" s="285"/>
      <c r="L64" s="285"/>
      <c r="M64" s="285"/>
      <c r="N64" s="285"/>
      <c r="O64" s="285"/>
      <c r="P64" s="285"/>
      <c r="Q64" s="285"/>
      <c r="R64" s="285"/>
      <c r="S64" s="285"/>
      <c r="T64" s="285"/>
      <c r="U64" s="285"/>
      <c r="V64" s="7"/>
      <c r="W64" s="7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161"/>
      <c r="AX64" s="161"/>
      <c r="AY64" s="161"/>
      <c r="AZ64" s="161"/>
      <c r="BA64" s="161"/>
      <c r="BB64" s="161"/>
      <c r="BC64" s="161"/>
      <c r="BD64" s="161"/>
      <c r="BE64" s="161"/>
      <c r="BF64" s="161"/>
      <c r="BG64" s="161"/>
      <c r="BH64" s="161"/>
    </row>
    <row r="65" spans="1:60" ht="30.5" customHeight="1" x14ac:dyDescent="0.75">
      <c r="A65" s="550" t="s">
        <v>1241</v>
      </c>
      <c r="B65" s="556" t="s">
        <v>1248</v>
      </c>
      <c r="C65" s="284"/>
      <c r="D65" s="550" t="s">
        <v>1242</v>
      </c>
      <c r="E65" s="269">
        <v>3</v>
      </c>
      <c r="F65" s="87"/>
      <c r="G65" s="267"/>
      <c r="H65" s="268"/>
      <c r="I65" s="285"/>
      <c r="J65" s="285"/>
      <c r="K65" s="285"/>
      <c r="L65" s="285"/>
      <c r="M65" s="285"/>
      <c r="N65" s="285"/>
      <c r="O65" s="285"/>
      <c r="P65" s="285"/>
      <c r="Q65" s="285"/>
      <c r="R65" s="285"/>
      <c r="S65" s="285"/>
      <c r="T65" s="285"/>
      <c r="U65" s="285"/>
      <c r="V65" s="7"/>
      <c r="W65" s="7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161"/>
      <c r="AX65" s="161"/>
      <c r="AY65" s="161"/>
      <c r="AZ65" s="161"/>
      <c r="BA65" s="161"/>
      <c r="BB65" s="161"/>
      <c r="BC65" s="161"/>
      <c r="BD65" s="161"/>
      <c r="BE65" s="161"/>
      <c r="BF65" s="161"/>
      <c r="BG65" s="161"/>
      <c r="BH65" s="161"/>
    </row>
    <row r="66" spans="1:60" ht="30.5" customHeight="1" x14ac:dyDescent="0.75">
      <c r="A66" s="550"/>
      <c r="B66" s="556"/>
      <c r="C66" s="284"/>
      <c r="D66" s="550"/>
      <c r="E66" s="269"/>
      <c r="F66" s="87"/>
      <c r="G66" s="267"/>
      <c r="H66" s="268"/>
      <c r="I66" s="285"/>
      <c r="J66" s="285"/>
      <c r="K66" s="285"/>
      <c r="L66" s="285"/>
      <c r="M66" s="285"/>
      <c r="N66" s="285"/>
      <c r="O66" s="285"/>
      <c r="P66" s="285"/>
      <c r="Q66" s="285"/>
      <c r="R66" s="285"/>
      <c r="S66" s="285"/>
      <c r="T66" s="285"/>
      <c r="U66" s="285"/>
      <c r="V66" s="7"/>
      <c r="W66" s="7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161"/>
      <c r="AX66" s="161"/>
      <c r="AY66" s="161"/>
      <c r="AZ66" s="161"/>
      <c r="BA66" s="161"/>
      <c r="BB66" s="161"/>
      <c r="BC66" s="161"/>
      <c r="BD66" s="161"/>
      <c r="BE66" s="161"/>
      <c r="BF66" s="161"/>
      <c r="BG66" s="161"/>
      <c r="BH66" s="161"/>
    </row>
    <row r="67" spans="1:60" ht="30.5" customHeight="1" x14ac:dyDescent="0.75">
      <c r="A67" s="550">
        <v>4</v>
      </c>
      <c r="B67" s="556" t="s">
        <v>1232</v>
      </c>
      <c r="C67" s="284"/>
      <c r="D67" s="550"/>
      <c r="E67" s="269"/>
      <c r="F67" s="87"/>
      <c r="G67" s="267"/>
      <c r="H67" s="268"/>
      <c r="I67" s="285"/>
      <c r="J67" s="285"/>
      <c r="K67" s="285"/>
      <c r="L67" s="285"/>
      <c r="M67" s="285"/>
      <c r="N67" s="285"/>
      <c r="O67" s="285"/>
      <c r="P67" s="285"/>
      <c r="Q67" s="285"/>
      <c r="R67" s="285"/>
      <c r="S67" s="285"/>
      <c r="T67" s="285"/>
      <c r="U67" s="285"/>
      <c r="V67" s="7"/>
      <c r="W67" s="7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161"/>
      <c r="AX67" s="161"/>
      <c r="AY67" s="161"/>
      <c r="AZ67" s="161"/>
      <c r="BA67" s="161"/>
      <c r="BB67" s="161"/>
      <c r="BC67" s="161"/>
      <c r="BD67" s="161"/>
      <c r="BE67" s="161"/>
      <c r="BF67" s="161"/>
      <c r="BG67" s="161"/>
      <c r="BH67" s="161"/>
    </row>
    <row r="68" spans="1:60" ht="30.5" customHeight="1" x14ac:dyDescent="0.75">
      <c r="A68" s="550">
        <v>4.5</v>
      </c>
      <c r="B68" s="556" t="s">
        <v>1152</v>
      </c>
      <c r="C68" s="284"/>
      <c r="D68" s="550" t="s">
        <v>1107</v>
      </c>
      <c r="E68" s="269">
        <v>3</v>
      </c>
      <c r="F68" s="87"/>
      <c r="G68" s="267"/>
      <c r="H68" s="268"/>
      <c r="I68" s="285"/>
      <c r="J68" s="285"/>
      <c r="K68" s="285"/>
      <c r="L68" s="285"/>
      <c r="M68" s="285"/>
      <c r="N68" s="285"/>
      <c r="O68" s="285"/>
      <c r="P68" s="285"/>
      <c r="Q68" s="285"/>
      <c r="R68" s="285"/>
      <c r="S68" s="285"/>
      <c r="T68" s="285"/>
      <c r="U68" s="285"/>
      <c r="V68" s="7"/>
      <c r="W68" s="7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161"/>
      <c r="AX68" s="161"/>
      <c r="AY68" s="161"/>
      <c r="AZ68" s="161"/>
      <c r="BA68" s="161"/>
      <c r="BB68" s="161"/>
      <c r="BC68" s="161"/>
      <c r="BD68" s="161"/>
      <c r="BE68" s="161"/>
      <c r="BF68" s="161"/>
      <c r="BG68" s="161"/>
      <c r="BH68" s="161"/>
    </row>
    <row r="69" spans="1:60" ht="30.5" customHeight="1" x14ac:dyDescent="0.75">
      <c r="A69" s="550"/>
      <c r="B69" s="556"/>
      <c r="C69" s="284"/>
      <c r="D69" s="550"/>
      <c r="E69" s="269"/>
      <c r="F69" s="87"/>
      <c r="G69" s="267"/>
      <c r="H69" s="268"/>
      <c r="I69" s="285"/>
      <c r="J69" s="285"/>
      <c r="K69" s="285"/>
      <c r="L69" s="285"/>
      <c r="M69" s="285"/>
      <c r="N69" s="285"/>
      <c r="O69" s="285"/>
      <c r="P69" s="285"/>
      <c r="Q69" s="285"/>
      <c r="R69" s="285"/>
      <c r="S69" s="285"/>
      <c r="T69" s="285"/>
      <c r="U69" s="285"/>
      <c r="V69" s="7"/>
      <c r="W69" s="7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161"/>
      <c r="AX69" s="161"/>
      <c r="AY69" s="161"/>
      <c r="AZ69" s="161"/>
      <c r="BA69" s="161"/>
      <c r="BB69" s="161"/>
      <c r="BC69" s="161"/>
      <c r="BD69" s="161"/>
      <c r="BE69" s="161"/>
      <c r="BF69" s="161"/>
      <c r="BG69" s="161"/>
      <c r="BH69" s="161"/>
    </row>
    <row r="70" spans="1:60" ht="30.5" customHeight="1" x14ac:dyDescent="0.75">
      <c r="A70" s="550">
        <v>4.1399999999999997</v>
      </c>
      <c r="B70" s="556" t="s">
        <v>1153</v>
      </c>
      <c r="C70" s="284"/>
      <c r="D70" s="550" t="s">
        <v>1077</v>
      </c>
      <c r="E70" s="269">
        <v>2</v>
      </c>
      <c r="F70" s="87"/>
      <c r="G70" s="267"/>
      <c r="H70" s="268"/>
      <c r="I70" s="285"/>
      <c r="J70" s="285"/>
      <c r="K70" s="285"/>
      <c r="L70" s="285"/>
      <c r="M70" s="285"/>
      <c r="N70" s="285"/>
      <c r="O70" s="285"/>
      <c r="P70" s="285"/>
      <c r="Q70" s="285"/>
      <c r="R70" s="285"/>
      <c r="S70" s="285"/>
      <c r="T70" s="285"/>
      <c r="U70" s="285"/>
      <c r="V70" s="7"/>
      <c r="W70" s="7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161"/>
      <c r="AX70" s="161"/>
      <c r="AY70" s="161"/>
      <c r="AZ70" s="161"/>
      <c r="BA70" s="161"/>
      <c r="BB70" s="161"/>
      <c r="BC70" s="161"/>
      <c r="BD70" s="161"/>
      <c r="BE70" s="161"/>
      <c r="BF70" s="161"/>
      <c r="BG70" s="161"/>
      <c r="BH70" s="161"/>
    </row>
    <row r="71" spans="1:60" ht="30.5" customHeight="1" x14ac:dyDescent="0.75">
      <c r="A71" s="550"/>
      <c r="B71" s="556"/>
      <c r="C71" s="284"/>
      <c r="D71" s="550"/>
      <c r="E71" s="269"/>
      <c r="F71" s="87"/>
      <c r="G71" s="267"/>
      <c r="H71" s="268"/>
      <c r="I71" s="285"/>
      <c r="J71" s="285"/>
      <c r="K71" s="285"/>
      <c r="L71" s="285"/>
      <c r="M71" s="285"/>
      <c r="N71" s="285"/>
      <c r="O71" s="285"/>
      <c r="P71" s="285"/>
      <c r="Q71" s="285"/>
      <c r="R71" s="285"/>
      <c r="S71" s="285"/>
      <c r="T71" s="285"/>
      <c r="U71" s="285"/>
      <c r="V71" s="7"/>
      <c r="W71" s="7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161"/>
      <c r="AX71" s="161"/>
      <c r="AY71" s="161"/>
      <c r="AZ71" s="161"/>
      <c r="BA71" s="161"/>
      <c r="BB71" s="161"/>
      <c r="BC71" s="161"/>
      <c r="BD71" s="161"/>
      <c r="BE71" s="161"/>
      <c r="BF71" s="161"/>
      <c r="BG71" s="161"/>
      <c r="BH71" s="161"/>
    </row>
    <row r="72" spans="1:60" ht="30.5" customHeight="1" x14ac:dyDescent="0.75">
      <c r="A72" s="550">
        <v>4.16</v>
      </c>
      <c r="B72" s="556" t="s">
        <v>1154</v>
      </c>
      <c r="C72" s="284"/>
      <c r="D72" s="550"/>
      <c r="E72" s="269"/>
      <c r="F72" s="87"/>
      <c r="G72" s="267"/>
      <c r="H72" s="268"/>
      <c r="I72" s="285"/>
      <c r="J72" s="285"/>
      <c r="K72" s="285"/>
      <c r="L72" s="285"/>
      <c r="M72" s="285"/>
      <c r="N72" s="285"/>
      <c r="O72" s="285"/>
      <c r="P72" s="285"/>
      <c r="Q72" s="285"/>
      <c r="R72" s="285"/>
      <c r="S72" s="285"/>
      <c r="T72" s="285"/>
      <c r="U72" s="285"/>
      <c r="V72" s="7"/>
      <c r="W72" s="7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161"/>
      <c r="AX72" s="161"/>
      <c r="AY72" s="161"/>
      <c r="AZ72" s="161"/>
      <c r="BA72" s="161"/>
      <c r="BB72" s="161"/>
      <c r="BC72" s="161"/>
      <c r="BD72" s="161"/>
      <c r="BE72" s="161"/>
      <c r="BF72" s="161"/>
      <c r="BG72" s="161"/>
      <c r="BH72" s="161"/>
    </row>
    <row r="73" spans="1:60" ht="30.5" customHeight="1" x14ac:dyDescent="0.75">
      <c r="A73" s="550"/>
      <c r="B73" s="556"/>
      <c r="C73" s="284"/>
      <c r="D73" s="550"/>
      <c r="E73" s="269">
        <v>0</v>
      </c>
      <c r="F73" s="87"/>
      <c r="G73" s="267"/>
      <c r="H73" s="268"/>
      <c r="I73" s="285"/>
      <c r="J73" s="285"/>
      <c r="K73" s="285"/>
      <c r="L73" s="285"/>
      <c r="M73" s="285"/>
      <c r="N73" s="285"/>
      <c r="O73" s="285"/>
      <c r="P73" s="285"/>
      <c r="Q73" s="285"/>
      <c r="R73" s="285"/>
      <c r="S73" s="285"/>
      <c r="T73" s="285"/>
      <c r="U73" s="285"/>
      <c r="V73" s="7"/>
      <c r="W73" s="7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161"/>
      <c r="AX73" s="161"/>
      <c r="AY73" s="161"/>
      <c r="AZ73" s="161"/>
      <c r="BA73" s="161"/>
      <c r="BB73" s="161"/>
      <c r="BC73" s="161"/>
      <c r="BD73" s="161"/>
      <c r="BE73" s="161"/>
      <c r="BF73" s="161"/>
      <c r="BG73" s="161"/>
      <c r="BH73" s="161"/>
    </row>
    <row r="74" spans="1:60" ht="30.5" customHeight="1" x14ac:dyDescent="0.75">
      <c r="A74" s="550" t="s">
        <v>1108</v>
      </c>
      <c r="B74" s="556" t="s">
        <v>1109</v>
      </c>
      <c r="C74" s="284"/>
      <c r="D74" s="550" t="s">
        <v>1110</v>
      </c>
      <c r="E74" s="269"/>
      <c r="F74" s="87"/>
      <c r="G74" s="267"/>
      <c r="H74" s="268"/>
      <c r="I74" s="285"/>
      <c r="J74" s="285"/>
      <c r="K74" s="285"/>
      <c r="L74" s="285"/>
      <c r="M74" s="285"/>
      <c r="N74" s="285"/>
      <c r="O74" s="285"/>
      <c r="P74" s="285"/>
      <c r="Q74" s="285"/>
      <c r="R74" s="285"/>
      <c r="S74" s="285"/>
      <c r="T74" s="285"/>
      <c r="U74" s="285"/>
      <c r="V74" s="7"/>
      <c r="W74" s="7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161"/>
      <c r="AX74" s="161"/>
      <c r="AY74" s="161"/>
      <c r="AZ74" s="161"/>
      <c r="BA74" s="161"/>
      <c r="BB74" s="161"/>
      <c r="BC74" s="161"/>
      <c r="BD74" s="161"/>
      <c r="BE74" s="161"/>
      <c r="BF74" s="161"/>
      <c r="BG74" s="161"/>
      <c r="BH74" s="161"/>
    </row>
    <row r="75" spans="1:60" ht="30.5" customHeight="1" x14ac:dyDescent="0.75">
      <c r="A75" s="550" t="s">
        <v>1111</v>
      </c>
      <c r="B75" s="556" t="s">
        <v>1112</v>
      </c>
      <c r="C75" s="284"/>
      <c r="D75" s="550" t="s">
        <v>1110</v>
      </c>
      <c r="E75" s="269"/>
      <c r="F75" s="87"/>
      <c r="G75" s="267"/>
      <c r="H75" s="268"/>
      <c r="I75" s="285"/>
      <c r="J75" s="285"/>
      <c r="K75" s="285"/>
      <c r="L75" s="285"/>
      <c r="M75" s="285"/>
      <c r="N75" s="285"/>
      <c r="O75" s="285"/>
      <c r="P75" s="285"/>
      <c r="Q75" s="285"/>
      <c r="R75" s="285"/>
      <c r="S75" s="285"/>
      <c r="T75" s="285"/>
      <c r="U75" s="285"/>
      <c r="V75" s="7"/>
      <c r="W75" s="7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161"/>
      <c r="AX75" s="161"/>
      <c r="AY75" s="161"/>
      <c r="AZ75" s="161"/>
      <c r="BA75" s="161"/>
      <c r="BB75" s="161"/>
      <c r="BC75" s="161"/>
      <c r="BD75" s="161"/>
      <c r="BE75" s="161"/>
      <c r="BF75" s="161"/>
      <c r="BG75" s="161"/>
      <c r="BH75" s="161"/>
    </row>
    <row r="76" spans="1:60" ht="30.5" customHeight="1" x14ac:dyDescent="0.75">
      <c r="A76" s="550" t="s">
        <v>1113</v>
      </c>
      <c r="B76" s="556" t="s">
        <v>1114</v>
      </c>
      <c r="C76" s="284"/>
      <c r="D76" s="550" t="s">
        <v>1110</v>
      </c>
      <c r="E76" s="269"/>
      <c r="F76" s="87"/>
      <c r="G76" s="267"/>
      <c r="H76" s="268"/>
      <c r="I76" s="285"/>
      <c r="J76" s="285"/>
      <c r="K76" s="285"/>
      <c r="L76" s="285"/>
      <c r="M76" s="285"/>
      <c r="N76" s="285"/>
      <c r="O76" s="285"/>
      <c r="P76" s="285"/>
      <c r="Q76" s="285"/>
      <c r="R76" s="285"/>
      <c r="S76" s="285"/>
      <c r="T76" s="285"/>
      <c r="U76" s="285"/>
      <c r="V76" s="7"/>
      <c r="W76" s="7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161"/>
      <c r="AX76" s="161"/>
      <c r="AY76" s="161"/>
      <c r="AZ76" s="161"/>
      <c r="BA76" s="161"/>
      <c r="BB76" s="161"/>
      <c r="BC76" s="161"/>
      <c r="BD76" s="161"/>
      <c r="BE76" s="161"/>
      <c r="BF76" s="161"/>
      <c r="BG76" s="161"/>
      <c r="BH76" s="161"/>
    </row>
    <row r="77" spans="1:60" ht="30.5" customHeight="1" x14ac:dyDescent="0.75">
      <c r="A77" s="550" t="s">
        <v>1115</v>
      </c>
      <c r="B77" s="556" t="s">
        <v>1116</v>
      </c>
      <c r="C77" s="284"/>
      <c r="D77" s="550" t="s">
        <v>1110</v>
      </c>
      <c r="E77" s="269"/>
      <c r="F77" s="87"/>
      <c r="G77" s="267"/>
      <c r="H77" s="268"/>
      <c r="I77" s="285"/>
      <c r="J77" s="285"/>
      <c r="K77" s="285"/>
      <c r="L77" s="285"/>
      <c r="M77" s="285"/>
      <c r="N77" s="285"/>
      <c r="O77" s="285"/>
      <c r="P77" s="285"/>
      <c r="Q77" s="285"/>
      <c r="R77" s="285"/>
      <c r="S77" s="285"/>
      <c r="T77" s="285"/>
      <c r="U77" s="285"/>
      <c r="V77" s="7"/>
      <c r="W77" s="7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161"/>
      <c r="AX77" s="161"/>
      <c r="AY77" s="161"/>
      <c r="AZ77" s="161"/>
      <c r="BA77" s="161"/>
      <c r="BB77" s="161"/>
      <c r="BC77" s="161"/>
      <c r="BD77" s="161"/>
      <c r="BE77" s="161"/>
      <c r="BF77" s="161"/>
      <c r="BG77" s="161"/>
      <c r="BH77" s="161"/>
    </row>
    <row r="78" spans="1:60" ht="30.5" customHeight="1" x14ac:dyDescent="0.75">
      <c r="A78" s="550" t="s">
        <v>1080</v>
      </c>
      <c r="B78" s="556" t="s">
        <v>1117</v>
      </c>
      <c r="C78" s="284"/>
      <c r="D78" s="550" t="s">
        <v>1110</v>
      </c>
      <c r="E78" s="269"/>
      <c r="F78" s="87"/>
      <c r="G78" s="267"/>
      <c r="H78" s="268"/>
      <c r="I78" s="285"/>
      <c r="J78" s="285"/>
      <c r="K78" s="285"/>
      <c r="L78" s="285"/>
      <c r="M78" s="285"/>
      <c r="N78" s="285"/>
      <c r="O78" s="285"/>
      <c r="P78" s="285"/>
      <c r="Q78" s="285"/>
      <c r="R78" s="285"/>
      <c r="S78" s="285"/>
      <c r="T78" s="285"/>
      <c r="U78" s="285"/>
      <c r="V78" s="7"/>
      <c r="W78" s="7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161"/>
      <c r="AX78" s="161"/>
      <c r="AY78" s="161"/>
      <c r="AZ78" s="161"/>
      <c r="BA78" s="161"/>
      <c r="BB78" s="161"/>
      <c r="BC78" s="161"/>
      <c r="BD78" s="161"/>
      <c r="BE78" s="161"/>
      <c r="BF78" s="161"/>
      <c r="BG78" s="161"/>
      <c r="BH78" s="161"/>
    </row>
    <row r="79" spans="1:60" ht="30.5" customHeight="1" x14ac:dyDescent="0.75">
      <c r="A79" s="550" t="s">
        <v>1118</v>
      </c>
      <c r="B79" s="556" t="s">
        <v>1119</v>
      </c>
      <c r="C79" s="284"/>
      <c r="D79" s="550" t="s">
        <v>1110</v>
      </c>
      <c r="E79" s="269"/>
      <c r="F79" s="87"/>
      <c r="G79" s="267"/>
      <c r="H79" s="268"/>
      <c r="I79" s="285"/>
      <c r="J79" s="285"/>
      <c r="K79" s="285"/>
      <c r="L79" s="285"/>
      <c r="M79" s="285"/>
      <c r="N79" s="285"/>
      <c r="O79" s="285"/>
      <c r="P79" s="285"/>
      <c r="Q79" s="285"/>
      <c r="R79" s="285"/>
      <c r="S79" s="285"/>
      <c r="T79" s="285"/>
      <c r="U79" s="285"/>
      <c r="V79" s="7"/>
      <c r="W79" s="7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161"/>
      <c r="AX79" s="161"/>
      <c r="AY79" s="161"/>
      <c r="AZ79" s="161"/>
      <c r="BA79" s="161"/>
      <c r="BB79" s="161"/>
      <c r="BC79" s="161"/>
      <c r="BD79" s="161"/>
      <c r="BE79" s="161"/>
      <c r="BF79" s="161"/>
      <c r="BG79" s="161"/>
      <c r="BH79" s="161"/>
    </row>
    <row r="80" spans="1:60" ht="30.5" customHeight="1" x14ac:dyDescent="0.75">
      <c r="A80" s="550" t="s">
        <v>1120</v>
      </c>
      <c r="B80" s="556" t="s">
        <v>1121</v>
      </c>
      <c r="C80" s="284"/>
      <c r="D80" s="550" t="s">
        <v>1110</v>
      </c>
      <c r="E80" s="269"/>
      <c r="F80" s="87"/>
      <c r="G80" s="267"/>
      <c r="H80" s="268"/>
      <c r="I80" s="285"/>
      <c r="J80" s="285"/>
      <c r="K80" s="285"/>
      <c r="L80" s="285"/>
      <c r="M80" s="285"/>
      <c r="N80" s="285"/>
      <c r="O80" s="285"/>
      <c r="P80" s="285"/>
      <c r="Q80" s="285"/>
      <c r="R80" s="285"/>
      <c r="S80" s="285"/>
      <c r="T80" s="285"/>
      <c r="U80" s="285"/>
      <c r="V80" s="7"/>
      <c r="W80" s="7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161"/>
      <c r="AX80" s="161"/>
      <c r="AY80" s="161"/>
      <c r="AZ80" s="161"/>
      <c r="BA80" s="161"/>
      <c r="BB80" s="161"/>
      <c r="BC80" s="161"/>
      <c r="BD80" s="161"/>
      <c r="BE80" s="161"/>
      <c r="BF80" s="161"/>
      <c r="BG80" s="161"/>
      <c r="BH80" s="161"/>
    </row>
    <row r="81" spans="1:60" ht="30.5" customHeight="1" x14ac:dyDescent="0.75">
      <c r="A81" s="550" t="s">
        <v>1122</v>
      </c>
      <c r="B81" s="556" t="s">
        <v>1123</v>
      </c>
      <c r="C81" s="284"/>
      <c r="D81" s="550"/>
      <c r="E81" s="269"/>
      <c r="F81" s="87"/>
      <c r="G81" s="267"/>
      <c r="H81" s="268"/>
      <c r="I81" s="285"/>
      <c r="J81" s="285"/>
      <c r="K81" s="285"/>
      <c r="L81" s="285"/>
      <c r="M81" s="285"/>
      <c r="N81" s="285"/>
      <c r="O81" s="285"/>
      <c r="P81" s="285"/>
      <c r="Q81" s="285"/>
      <c r="R81" s="285"/>
      <c r="S81" s="285"/>
      <c r="T81" s="285"/>
      <c r="U81" s="285"/>
      <c r="V81" s="7"/>
      <c r="W81" s="7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161"/>
      <c r="AX81" s="161"/>
      <c r="AY81" s="161"/>
      <c r="AZ81" s="161"/>
      <c r="BA81" s="161"/>
      <c r="BB81" s="161"/>
      <c r="BC81" s="161"/>
      <c r="BD81" s="161"/>
      <c r="BE81" s="161"/>
      <c r="BF81" s="161"/>
      <c r="BG81" s="161"/>
      <c r="BH81" s="161"/>
    </row>
    <row r="82" spans="1:60" ht="30.5" customHeight="1" x14ac:dyDescent="0.75">
      <c r="A82" s="550"/>
      <c r="B82" s="556"/>
      <c r="C82" s="284"/>
      <c r="D82" s="550"/>
      <c r="E82" s="269"/>
      <c r="F82" s="87"/>
      <c r="G82" s="267"/>
      <c r="H82" s="268"/>
      <c r="I82" s="285"/>
      <c r="J82" s="285"/>
      <c r="K82" s="285"/>
      <c r="L82" s="285"/>
      <c r="M82" s="285"/>
      <c r="N82" s="285"/>
      <c r="O82" s="285"/>
      <c r="P82" s="285"/>
      <c r="Q82" s="285"/>
      <c r="R82" s="285"/>
      <c r="S82" s="285"/>
      <c r="T82" s="285"/>
      <c r="U82" s="285"/>
      <c r="V82" s="7"/>
      <c r="W82" s="7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161"/>
      <c r="AX82" s="161"/>
      <c r="AY82" s="161"/>
      <c r="AZ82" s="161"/>
      <c r="BA82" s="161"/>
      <c r="BB82" s="161"/>
      <c r="BC82" s="161"/>
      <c r="BD82" s="161"/>
      <c r="BE82" s="161"/>
      <c r="BF82" s="161"/>
      <c r="BG82" s="161"/>
      <c r="BH82" s="161"/>
    </row>
    <row r="83" spans="1:60" ht="30.5" customHeight="1" x14ac:dyDescent="0.75">
      <c r="A83" s="550">
        <v>5</v>
      </c>
      <c r="B83" s="556" t="s">
        <v>1249</v>
      </c>
      <c r="C83" s="284"/>
      <c r="D83" s="550" t="s">
        <v>1077</v>
      </c>
      <c r="E83" s="269">
        <v>1</v>
      </c>
      <c r="F83" s="87"/>
      <c r="G83" s="267"/>
      <c r="H83" s="268"/>
      <c r="I83" s="285"/>
      <c r="J83" s="285"/>
      <c r="K83" s="285"/>
      <c r="L83" s="285"/>
      <c r="M83" s="285"/>
      <c r="N83" s="285"/>
      <c r="O83" s="285"/>
      <c r="P83" s="285"/>
      <c r="Q83" s="285"/>
      <c r="R83" s="285"/>
      <c r="S83" s="285"/>
      <c r="T83" s="285"/>
      <c r="U83" s="285"/>
      <c r="V83" s="7"/>
      <c r="W83" s="7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161"/>
      <c r="AX83" s="161"/>
      <c r="AY83" s="161"/>
      <c r="AZ83" s="161"/>
      <c r="BA83" s="161"/>
      <c r="BB83" s="161"/>
      <c r="BC83" s="161"/>
      <c r="BD83" s="161"/>
      <c r="BE83" s="161"/>
      <c r="BF83" s="161"/>
      <c r="BG83" s="161"/>
      <c r="BH83" s="161"/>
    </row>
    <row r="84" spans="1:60" ht="30.5" customHeight="1" x14ac:dyDescent="0.75">
      <c r="A84" s="550" t="s">
        <v>293</v>
      </c>
      <c r="B84" s="556" t="s">
        <v>1251</v>
      </c>
      <c r="C84" s="284"/>
      <c r="D84" s="550"/>
      <c r="E84" s="269"/>
      <c r="F84" s="87"/>
      <c r="G84" s="267"/>
      <c r="H84" s="268"/>
      <c r="I84" s="285"/>
      <c r="J84" s="285"/>
      <c r="K84" s="285"/>
      <c r="L84" s="285"/>
      <c r="M84" s="285"/>
      <c r="N84" s="285"/>
      <c r="O84" s="285"/>
      <c r="P84" s="285"/>
      <c r="Q84" s="285"/>
      <c r="R84" s="285"/>
      <c r="S84" s="285"/>
      <c r="T84" s="285"/>
      <c r="U84" s="285"/>
      <c r="V84" s="7"/>
      <c r="W84" s="7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161"/>
      <c r="AX84" s="161"/>
      <c r="AY84" s="161"/>
      <c r="AZ84" s="161"/>
      <c r="BA84" s="161"/>
      <c r="BB84" s="161"/>
      <c r="BC84" s="161"/>
      <c r="BD84" s="161"/>
      <c r="BE84" s="161"/>
      <c r="BF84" s="161"/>
      <c r="BG84" s="161"/>
      <c r="BH84" s="161"/>
    </row>
    <row r="85" spans="1:60" ht="87" x14ac:dyDescent="0.75">
      <c r="A85" s="550" t="s">
        <v>296</v>
      </c>
      <c r="B85" s="556" t="s">
        <v>1252</v>
      </c>
      <c r="C85" s="284"/>
      <c r="D85" s="550" t="s">
        <v>1077</v>
      </c>
      <c r="E85" s="269">
        <v>1</v>
      </c>
      <c r="F85" s="87"/>
      <c r="G85" s="267"/>
      <c r="H85" s="268"/>
      <c r="I85" s="285"/>
      <c r="J85" s="285"/>
      <c r="K85" s="285"/>
      <c r="L85" s="285"/>
      <c r="M85" s="285"/>
      <c r="N85" s="285"/>
      <c r="O85" s="285"/>
      <c r="P85" s="285"/>
      <c r="Q85" s="285"/>
      <c r="R85" s="285"/>
      <c r="S85" s="285"/>
      <c r="T85" s="285"/>
      <c r="U85" s="285"/>
      <c r="V85" s="7"/>
      <c r="W85" s="7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161"/>
      <c r="AX85" s="161"/>
      <c r="AY85" s="161"/>
      <c r="AZ85" s="161"/>
      <c r="BA85" s="161"/>
      <c r="BB85" s="161"/>
      <c r="BC85" s="161"/>
      <c r="BD85" s="161"/>
      <c r="BE85" s="161"/>
      <c r="BF85" s="161"/>
      <c r="BG85" s="161"/>
      <c r="BH85" s="161"/>
    </row>
    <row r="86" spans="1:60" ht="43.5" x14ac:dyDescent="0.75">
      <c r="A86" s="550" t="s">
        <v>299</v>
      </c>
      <c r="B86" s="556" t="s">
        <v>1253</v>
      </c>
      <c r="C86" s="284"/>
      <c r="D86" s="550" t="s">
        <v>1077</v>
      </c>
      <c r="E86" s="269">
        <v>1</v>
      </c>
      <c r="F86" s="87"/>
      <c r="G86" s="267"/>
      <c r="H86" s="268"/>
      <c r="I86" s="285"/>
      <c r="J86" s="285"/>
      <c r="K86" s="285"/>
      <c r="L86" s="285"/>
      <c r="M86" s="285"/>
      <c r="N86" s="285"/>
      <c r="O86" s="285"/>
      <c r="P86" s="285"/>
      <c r="Q86" s="285"/>
      <c r="R86" s="285"/>
      <c r="S86" s="285"/>
      <c r="T86" s="285"/>
      <c r="U86" s="285"/>
      <c r="V86" s="7"/>
      <c r="W86" s="7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161"/>
      <c r="AX86" s="161"/>
      <c r="AY86" s="161"/>
      <c r="AZ86" s="161"/>
      <c r="BA86" s="161"/>
      <c r="BB86" s="161"/>
      <c r="BC86" s="161"/>
      <c r="BD86" s="161"/>
      <c r="BE86" s="161"/>
      <c r="BF86" s="161"/>
      <c r="BG86" s="161"/>
      <c r="BH86" s="161"/>
    </row>
    <row r="87" spans="1:60" ht="81" customHeight="1" x14ac:dyDescent="0.75">
      <c r="A87" s="550" t="s">
        <v>302</v>
      </c>
      <c r="B87" s="556" t="s">
        <v>1254</v>
      </c>
      <c r="C87" s="284"/>
      <c r="D87" s="550" t="s">
        <v>1077</v>
      </c>
      <c r="E87" s="269">
        <v>1</v>
      </c>
      <c r="F87" s="87"/>
      <c r="G87" s="267"/>
      <c r="H87" s="268"/>
      <c r="I87" s="285"/>
      <c r="J87" s="285"/>
      <c r="K87" s="285"/>
      <c r="L87" s="285"/>
      <c r="M87" s="285"/>
      <c r="N87" s="285"/>
      <c r="O87" s="285"/>
      <c r="P87" s="285"/>
      <c r="Q87" s="285"/>
      <c r="R87" s="285"/>
      <c r="S87" s="285"/>
      <c r="T87" s="285"/>
      <c r="U87" s="285"/>
      <c r="V87" s="7"/>
      <c r="W87" s="7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161"/>
      <c r="AX87" s="161"/>
      <c r="AY87" s="161"/>
      <c r="AZ87" s="161"/>
      <c r="BA87" s="161"/>
      <c r="BB87" s="161"/>
      <c r="BC87" s="161"/>
      <c r="BD87" s="161"/>
      <c r="BE87" s="161"/>
      <c r="BF87" s="161"/>
      <c r="BG87" s="161"/>
      <c r="BH87" s="161"/>
    </row>
    <row r="88" spans="1:60" ht="30.5" customHeight="1" x14ac:dyDescent="0.75">
      <c r="A88" s="550" t="s">
        <v>1051</v>
      </c>
      <c r="B88" s="556" t="s">
        <v>1255</v>
      </c>
      <c r="C88" s="284"/>
      <c r="D88" s="550" t="s">
        <v>1077</v>
      </c>
      <c r="E88" s="269">
        <v>1</v>
      </c>
      <c r="F88" s="87"/>
      <c r="G88" s="267"/>
      <c r="H88" s="268"/>
      <c r="I88" s="285"/>
      <c r="J88" s="285"/>
      <c r="K88" s="285"/>
      <c r="L88" s="285"/>
      <c r="M88" s="285"/>
      <c r="N88" s="285"/>
      <c r="O88" s="285"/>
      <c r="P88" s="285"/>
      <c r="Q88" s="285"/>
      <c r="R88" s="285"/>
      <c r="S88" s="285"/>
      <c r="T88" s="285"/>
      <c r="U88" s="285"/>
      <c r="V88" s="7"/>
      <c r="W88" s="7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161"/>
      <c r="AX88" s="161"/>
      <c r="AY88" s="161"/>
      <c r="AZ88" s="161"/>
      <c r="BA88" s="161"/>
      <c r="BB88" s="161"/>
      <c r="BC88" s="161"/>
      <c r="BD88" s="161"/>
      <c r="BE88" s="161"/>
      <c r="BF88" s="161"/>
      <c r="BG88" s="161"/>
      <c r="BH88" s="161"/>
    </row>
    <row r="89" spans="1:60" ht="30.5" customHeight="1" x14ac:dyDescent="0.75">
      <c r="A89" s="550" t="s">
        <v>1256</v>
      </c>
      <c r="B89" s="556" t="s">
        <v>1257</v>
      </c>
      <c r="C89" s="284"/>
      <c r="D89" s="550" t="s">
        <v>1077</v>
      </c>
      <c r="E89" s="269">
        <v>1</v>
      </c>
      <c r="F89" s="87"/>
      <c r="G89" s="267"/>
      <c r="H89" s="268"/>
      <c r="I89" s="285"/>
      <c r="J89" s="285"/>
      <c r="K89" s="285"/>
      <c r="L89" s="285"/>
      <c r="M89" s="285"/>
      <c r="N89" s="285"/>
      <c r="O89" s="285"/>
      <c r="P89" s="285"/>
      <c r="Q89" s="285"/>
      <c r="R89" s="285"/>
      <c r="S89" s="285"/>
      <c r="T89" s="285"/>
      <c r="U89" s="285"/>
      <c r="V89" s="7"/>
      <c r="W89" s="7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161"/>
      <c r="AX89" s="161"/>
      <c r="AY89" s="161"/>
      <c r="AZ89" s="161"/>
      <c r="BA89" s="161"/>
      <c r="BB89" s="161"/>
      <c r="BC89" s="161"/>
      <c r="BD89" s="161"/>
      <c r="BE89" s="161"/>
      <c r="BF89" s="161"/>
      <c r="BG89" s="161"/>
      <c r="BH89" s="161"/>
    </row>
    <row r="90" spans="1:60" ht="30.5" customHeight="1" x14ac:dyDescent="0.75">
      <c r="A90" s="550"/>
      <c r="B90" s="556"/>
      <c r="C90" s="284"/>
      <c r="D90" s="550"/>
      <c r="E90" s="269"/>
      <c r="F90" s="87"/>
      <c r="G90" s="267"/>
      <c r="H90" s="268"/>
      <c r="I90" s="285"/>
      <c r="J90" s="285"/>
      <c r="K90" s="285"/>
      <c r="L90" s="285"/>
      <c r="M90" s="285"/>
      <c r="N90" s="285"/>
      <c r="O90" s="285"/>
      <c r="P90" s="285"/>
      <c r="Q90" s="285"/>
      <c r="R90" s="285"/>
      <c r="S90" s="285"/>
      <c r="T90" s="285"/>
      <c r="U90" s="285"/>
      <c r="V90" s="7"/>
      <c r="W90" s="7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161"/>
      <c r="AX90" s="161"/>
      <c r="AY90" s="161"/>
      <c r="AZ90" s="161"/>
      <c r="BA90" s="161"/>
      <c r="BB90" s="161"/>
      <c r="BC90" s="161"/>
      <c r="BD90" s="161"/>
      <c r="BE90" s="161"/>
      <c r="BF90" s="161"/>
      <c r="BG90" s="161"/>
      <c r="BH90" s="161"/>
    </row>
    <row r="91" spans="1:60" ht="30" customHeight="1" x14ac:dyDescent="0.75">
      <c r="A91" s="270"/>
      <c r="B91" s="96" t="s">
        <v>1079</v>
      </c>
      <c r="C91" s="98"/>
      <c r="D91" s="98"/>
      <c r="E91" s="99"/>
      <c r="F91" s="49"/>
      <c r="G91" s="50"/>
      <c r="H91" s="220"/>
      <c r="I91" s="233"/>
      <c r="J91" s="233"/>
      <c r="K91" s="233"/>
      <c r="L91" s="286"/>
      <c r="M91" s="64"/>
      <c r="N91" s="62"/>
      <c r="O91" s="63"/>
      <c r="P91" s="64"/>
      <c r="Q91" s="166"/>
      <c r="R91" s="167"/>
      <c r="S91" s="161"/>
      <c r="T91" s="9"/>
      <c r="U91" s="10"/>
      <c r="V91" s="9"/>
      <c r="W91" s="6"/>
      <c r="X91" s="32"/>
      <c r="Y91" s="287"/>
      <c r="Z91" s="287"/>
      <c r="AA91" s="287"/>
      <c r="AB91" s="286"/>
      <c r="AC91" s="286"/>
      <c r="AD91" s="288"/>
      <c r="AE91" s="288"/>
      <c r="AF91" s="288"/>
      <c r="AG91" s="288"/>
      <c r="AH91" s="287"/>
      <c r="AI91" s="287"/>
      <c r="AJ91" s="286"/>
      <c r="AK91" s="286"/>
      <c r="AL91" s="289"/>
      <c r="AM91" s="289"/>
      <c r="AN91" s="289"/>
      <c r="AO91" s="289"/>
      <c r="AP91" s="289"/>
      <c r="AQ91" s="289"/>
      <c r="AR91" s="289"/>
      <c r="AS91" s="289"/>
      <c r="AT91" s="287"/>
      <c r="AU91" s="286"/>
      <c r="AV91" s="286"/>
      <c r="AW91" s="161"/>
      <c r="AX91" s="161"/>
      <c r="AY91" s="161"/>
      <c r="AZ91" s="161"/>
      <c r="BA91" s="161"/>
      <c r="BB91" s="161"/>
      <c r="BC91" s="161"/>
      <c r="BD91" s="161"/>
      <c r="BE91" s="161"/>
      <c r="BF91" s="161"/>
      <c r="BG91" s="161"/>
      <c r="BH91" s="161"/>
    </row>
    <row r="92" spans="1:60" ht="30" customHeight="1" x14ac:dyDescent="0.75">
      <c r="A92" s="74" t="s">
        <v>1080</v>
      </c>
      <c r="B92" s="336" t="s">
        <v>294</v>
      </c>
      <c r="C92" s="98"/>
      <c r="D92" s="98"/>
      <c r="E92" s="99"/>
      <c r="F92" s="49"/>
      <c r="G92" s="50"/>
      <c r="H92" s="220"/>
      <c r="I92" s="233"/>
      <c r="J92" s="233"/>
      <c r="K92" s="233"/>
      <c r="L92" s="286"/>
      <c r="M92" s="64"/>
      <c r="N92" s="62"/>
      <c r="O92" s="63"/>
      <c r="P92" s="64"/>
      <c r="Q92" s="166"/>
      <c r="R92" s="167"/>
      <c r="S92" s="161"/>
      <c r="T92" s="9"/>
      <c r="U92" s="10"/>
      <c r="V92" s="9"/>
      <c r="W92" s="6"/>
      <c r="X92" s="32"/>
      <c r="Y92" s="287"/>
      <c r="Z92" s="287"/>
      <c r="AA92" s="287"/>
      <c r="AB92" s="286"/>
      <c r="AC92" s="286"/>
      <c r="AD92" s="288"/>
      <c r="AE92" s="288"/>
      <c r="AF92" s="288"/>
      <c r="AG92" s="288"/>
      <c r="AH92" s="287"/>
      <c r="AI92" s="287"/>
      <c r="AJ92" s="286"/>
      <c r="AK92" s="286"/>
      <c r="AL92" s="289"/>
      <c r="AM92" s="289"/>
      <c r="AN92" s="289"/>
      <c r="AO92" s="289"/>
      <c r="AP92" s="289"/>
      <c r="AQ92" s="289"/>
      <c r="AR92" s="289"/>
      <c r="AS92" s="289"/>
      <c r="AT92" s="287"/>
      <c r="AU92" s="286"/>
      <c r="AV92" s="286"/>
      <c r="AW92" s="161"/>
      <c r="AX92" s="161"/>
      <c r="AY92" s="161"/>
      <c r="AZ92" s="161"/>
      <c r="BA92" s="161"/>
      <c r="BB92" s="161"/>
      <c r="BC92" s="161"/>
      <c r="BD92" s="161"/>
      <c r="BE92" s="161"/>
      <c r="BF92" s="161"/>
      <c r="BG92" s="161"/>
      <c r="BH92" s="161"/>
    </row>
    <row r="93" spans="1:60" ht="30" customHeight="1" thickBot="1" x14ac:dyDescent="0.9">
      <c r="A93" s="334"/>
      <c r="B93" s="335"/>
      <c r="C93" s="332"/>
      <c r="D93" s="301"/>
      <c r="E93" s="333"/>
      <c r="F93" s="290"/>
      <c r="G93" s="291"/>
      <c r="H93" s="292"/>
      <c r="I93" s="293"/>
      <c r="J93" s="293"/>
      <c r="K93" s="293"/>
      <c r="L93" s="294"/>
      <c r="M93" s="176"/>
      <c r="N93" s="295"/>
      <c r="O93" s="296"/>
      <c r="P93" s="176"/>
      <c r="Q93" s="297"/>
      <c r="R93" s="298"/>
      <c r="S93" s="299"/>
      <c r="T93" s="181"/>
      <c r="U93" s="300"/>
      <c r="V93" s="181"/>
      <c r="W93" s="301"/>
      <c r="X93" s="302"/>
      <c r="Y93" s="303"/>
      <c r="Z93" s="303"/>
      <c r="AA93" s="303"/>
      <c r="AB93" s="294"/>
      <c r="AC93" s="294"/>
      <c r="AD93" s="304"/>
      <c r="AE93" s="304"/>
      <c r="AF93" s="304"/>
      <c r="AG93" s="304"/>
      <c r="AH93" s="303"/>
      <c r="AI93" s="303"/>
      <c r="AJ93" s="294"/>
      <c r="AK93" s="294"/>
      <c r="AL93" s="305"/>
      <c r="AM93" s="305"/>
      <c r="AN93" s="305"/>
      <c r="AO93" s="305"/>
      <c r="AP93" s="305"/>
      <c r="AQ93" s="305"/>
      <c r="AR93" s="305"/>
      <c r="AS93" s="305"/>
      <c r="AT93" s="303"/>
      <c r="AU93" s="294"/>
      <c r="AV93" s="294"/>
      <c r="AW93" s="299"/>
      <c r="AX93" s="299"/>
      <c r="AY93" s="299"/>
      <c r="AZ93" s="299"/>
      <c r="BA93" s="299"/>
      <c r="BB93" s="299"/>
      <c r="BC93" s="299"/>
      <c r="BD93" s="299"/>
      <c r="BE93" s="299"/>
      <c r="BF93" s="299"/>
      <c r="BG93" s="299"/>
      <c r="BH93" s="299"/>
    </row>
    <row r="94" spans="1:60" ht="30" customHeight="1" thickBot="1" x14ac:dyDescent="0.9">
      <c r="A94" s="736" t="s">
        <v>1078</v>
      </c>
      <c r="B94" s="888"/>
      <c r="C94" s="557"/>
      <c r="D94" s="350"/>
      <c r="E94" s="558"/>
      <c r="F94" s="351"/>
      <c r="G94" s="351"/>
      <c r="H94" s="55">
        <f>SUM(H91:H93)</f>
        <v>0</v>
      </c>
      <c r="I94" s="55">
        <f>SUM(I91:I93)</f>
        <v>0</v>
      </c>
      <c r="J94" s="55">
        <f>SUM(J91:J93)</f>
        <v>0</v>
      </c>
      <c r="K94" s="55">
        <f>SUM(K91:K93)</f>
        <v>0</v>
      </c>
      <c r="L94" s="559"/>
      <c r="M94" s="560" t="s">
        <v>532</v>
      </c>
      <c r="N94" s="559"/>
      <c r="O94" s="559"/>
      <c r="P94" s="559"/>
      <c r="Q94" s="559"/>
      <c r="R94" s="559"/>
      <c r="S94" s="559"/>
      <c r="T94" s="560" t="s">
        <v>532</v>
      </c>
      <c r="U94" s="559"/>
      <c r="V94" s="559"/>
      <c r="W94" s="559"/>
      <c r="X94" s="559" t="s">
        <v>533</v>
      </c>
      <c r="Y94" s="561" t="e">
        <f>SUM(#REF!)</f>
        <v>#REF!</v>
      </c>
      <c r="Z94" s="559"/>
      <c r="AA94" s="559"/>
      <c r="AB94" s="559"/>
      <c r="AC94" s="559"/>
      <c r="AD94" s="559"/>
      <c r="AE94" s="559"/>
      <c r="AF94" s="559"/>
      <c r="AG94" s="559"/>
      <c r="AH94" s="559"/>
      <c r="AI94" s="559"/>
      <c r="AJ94" s="559"/>
      <c r="AK94" s="559"/>
      <c r="AL94" s="559"/>
      <c r="AM94" s="559"/>
      <c r="AN94" s="559"/>
      <c r="AO94" s="559"/>
      <c r="AP94" s="559"/>
      <c r="AQ94" s="559"/>
      <c r="AR94" s="559"/>
      <c r="AS94" s="559"/>
      <c r="AT94" s="559"/>
      <c r="AU94" s="559"/>
      <c r="AV94" s="559"/>
      <c r="AW94" s="559"/>
      <c r="AX94" s="559"/>
      <c r="AY94" s="559"/>
      <c r="AZ94" s="559"/>
      <c r="BA94" s="559"/>
      <c r="BB94" s="559"/>
      <c r="BC94" s="559"/>
      <c r="BD94" s="559"/>
      <c r="BE94" s="559"/>
      <c r="BF94" s="559"/>
      <c r="BG94" s="559"/>
      <c r="BH94" s="562"/>
    </row>
    <row r="96" spans="1:60" ht="15.65" hidden="1" customHeight="1" thickBot="1" x14ac:dyDescent="0.9">
      <c r="X96" s="13" t="s">
        <v>465</v>
      </c>
      <c r="Y96" s="221" t="e">
        <f>SUMPRODUCT(#REF!,#REF!)</f>
        <v>#REF!</v>
      </c>
    </row>
    <row r="97" ht="15.65" hidden="1" customHeight="1" x14ac:dyDescent="0.75"/>
    <row r="98" ht="15.65" hidden="1" customHeight="1" x14ac:dyDescent="0.75"/>
    <row r="99" ht="15.65" hidden="1" customHeight="1" x14ac:dyDescent="0.75"/>
    <row r="100" ht="15.65" hidden="1" customHeight="1" x14ac:dyDescent="0.75"/>
    <row r="101" ht="15.65" hidden="1" customHeight="1" x14ac:dyDescent="0.75"/>
    <row r="102" ht="15.65" hidden="1" customHeight="1" x14ac:dyDescent="0.75"/>
    <row r="103" ht="15.65" hidden="1" customHeight="1" x14ac:dyDescent="0.75"/>
    <row r="104" ht="15.65" hidden="1" customHeight="1" x14ac:dyDescent="0.75"/>
    <row r="105" ht="15.65" hidden="1" customHeight="1" x14ac:dyDescent="0.75"/>
    <row r="106" ht="15.65" hidden="1" customHeight="1" x14ac:dyDescent="0.75"/>
  </sheetData>
  <mergeCells count="29">
    <mergeCell ref="BB3:BE3"/>
    <mergeCell ref="BF3:BH5"/>
    <mergeCell ref="BB4:BB5"/>
    <mergeCell ref="BC4:BC5"/>
    <mergeCell ref="BD4:BD5"/>
    <mergeCell ref="BE4:BE5"/>
    <mergeCell ref="O3:R3"/>
    <mergeCell ref="S3:U5"/>
    <mergeCell ref="K4:K5"/>
    <mergeCell ref="L4:L5"/>
    <mergeCell ref="M4:M5"/>
    <mergeCell ref="N4:N5"/>
    <mergeCell ref="O4:O5"/>
    <mergeCell ref="P4:P5"/>
    <mergeCell ref="Q4:Q5"/>
    <mergeCell ref="R4:R5"/>
    <mergeCell ref="K3:N3"/>
    <mergeCell ref="I3:J3"/>
    <mergeCell ref="I5:J5"/>
    <mergeCell ref="E4:E6"/>
    <mergeCell ref="F4:G4"/>
    <mergeCell ref="A3:E3"/>
    <mergeCell ref="F3:H3"/>
    <mergeCell ref="B6:B7"/>
    <mergeCell ref="A94:B94"/>
    <mergeCell ref="A4:A7"/>
    <mergeCell ref="B4:B5"/>
    <mergeCell ref="C4:C7"/>
    <mergeCell ref="D4:D7"/>
  </mergeCells>
  <phoneticPr fontId="15" type="noConversion"/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66AF8-A7DA-4EA7-A66B-77C5DAC88A50}">
  <sheetPr>
    <tabColor rgb="FF0070C0"/>
  </sheetPr>
  <dimension ref="A2:BK82"/>
  <sheetViews>
    <sheetView tabSelected="1" zoomScale="58" workbookViewId="0">
      <selection activeCell="F8" sqref="F8"/>
    </sheetView>
  </sheetViews>
  <sheetFormatPr baseColWidth="10" defaultColWidth="9.1796875" defaultRowHeight="15.75" x14ac:dyDescent="0.75"/>
  <cols>
    <col min="1" max="1" width="8.81640625" style="119" customWidth="1"/>
    <col min="2" max="2" width="48.453125" style="119" customWidth="1"/>
    <col min="3" max="3" width="30.90625" style="119" customWidth="1"/>
    <col min="4" max="4" width="13.54296875" style="119" bestFit="1" customWidth="1"/>
    <col min="5" max="5" width="8.81640625" style="563" customWidth="1"/>
    <col min="6" max="6" width="7.1796875" style="564" customWidth="1"/>
    <col min="7" max="9" width="15.81640625" style="119" customWidth="1"/>
    <col min="10" max="10" width="16.453125" style="119" customWidth="1"/>
    <col min="11" max="12" width="20" style="119" customWidth="1"/>
    <col min="13" max="13" width="8.1796875" style="119" customWidth="1"/>
    <col min="14" max="14" width="8.54296875" style="119" hidden="1" customWidth="1"/>
    <col min="15" max="15" width="6" style="119" hidden="1" customWidth="1"/>
    <col min="16" max="16" width="50.1796875" style="119" hidden="1" customWidth="1"/>
    <col min="17" max="17" width="6.54296875" style="119" hidden="1" customWidth="1"/>
    <col min="18" max="18" width="8.81640625" style="119" hidden="1" customWidth="1"/>
    <col min="19" max="19" width="6.1796875" style="119" hidden="1" customWidth="1"/>
    <col min="20" max="20" width="9.1796875" style="119" hidden="1" customWidth="1"/>
    <col min="21" max="21" width="8.81640625" style="119" hidden="1" customWidth="1"/>
    <col min="22" max="22" width="48.453125" style="119" hidden="1" customWidth="1"/>
    <col min="23" max="24" width="7.81640625" style="119" hidden="1" customWidth="1"/>
    <col min="25" max="25" width="7.1796875" style="119" hidden="1" customWidth="1"/>
    <col min="26" max="28" width="15.81640625" style="119" hidden="1" customWidth="1"/>
    <col min="29" max="29" width="22.81640625" style="119" hidden="1" customWidth="1"/>
    <col min="30" max="30" width="20.54296875" style="119" hidden="1" customWidth="1"/>
    <col min="31" max="32" width="15.81640625" style="119" hidden="1" customWidth="1"/>
    <col min="33" max="34" width="18.81640625" style="119" hidden="1" customWidth="1"/>
    <col min="35" max="36" width="15.81640625" style="119" hidden="1" customWidth="1"/>
    <col min="37" max="38" width="18.54296875" style="119" hidden="1" customWidth="1"/>
    <col min="39" max="46" width="9.1796875" style="119" hidden="1" customWidth="1"/>
    <col min="47" max="47" width="16.453125" style="119" hidden="1" customWidth="1"/>
    <col min="48" max="49" width="20" style="119" hidden="1" customWidth="1"/>
    <col min="50" max="56" width="9.1796875" style="119" hidden="1" customWidth="1"/>
    <col min="57" max="60" width="9.1796875" style="119"/>
    <col min="61" max="61" width="13.81640625" style="119" bestFit="1" customWidth="1"/>
    <col min="62" max="62" width="14.81640625" style="119" bestFit="1" customWidth="1"/>
    <col min="63" max="63" width="21.81640625" style="119" bestFit="1" customWidth="1"/>
    <col min="64" max="16384" width="9.1796875" style="119"/>
  </cols>
  <sheetData>
    <row r="2" spans="1:63" ht="16.5" thickBot="1" x14ac:dyDescent="0.9"/>
    <row r="3" spans="1:63" ht="88.5" customHeight="1" x14ac:dyDescent="0.75">
      <c r="A3" s="898" t="s">
        <v>976</v>
      </c>
      <c r="B3" s="899"/>
      <c r="C3" s="899"/>
      <c r="D3" s="899"/>
      <c r="E3" s="899"/>
      <c r="F3" s="900"/>
      <c r="G3" s="898" t="s">
        <v>978</v>
      </c>
      <c r="H3" s="899"/>
      <c r="I3" s="900"/>
      <c r="J3" s="898" t="s">
        <v>979</v>
      </c>
      <c r="K3" s="900"/>
      <c r="L3" s="898" t="s">
        <v>980</v>
      </c>
      <c r="M3" s="899"/>
      <c r="N3" s="899"/>
      <c r="O3" s="900"/>
      <c r="P3" s="898" t="s">
        <v>981</v>
      </c>
      <c r="Q3" s="899"/>
      <c r="R3" s="899"/>
      <c r="S3" s="900"/>
      <c r="T3" s="909" t="s">
        <v>558</v>
      </c>
      <c r="U3" s="910"/>
      <c r="V3" s="911"/>
      <c r="W3" s="281"/>
      <c r="X3" s="281"/>
      <c r="Y3" s="281"/>
      <c r="Z3" s="278" t="s">
        <v>466</v>
      </c>
      <c r="AA3" s="280"/>
      <c r="AB3" s="279"/>
      <c r="AC3" s="278" t="s">
        <v>467</v>
      </c>
      <c r="AD3" s="279"/>
      <c r="AE3" s="278" t="s">
        <v>1</v>
      </c>
      <c r="AF3" s="280"/>
      <c r="AG3" s="280"/>
      <c r="AH3" s="279"/>
      <c r="AI3" s="278" t="s">
        <v>2</v>
      </c>
      <c r="AJ3" s="280"/>
      <c r="AK3" s="280"/>
      <c r="AL3" s="279"/>
      <c r="AU3" s="76" t="s">
        <v>0</v>
      </c>
      <c r="AV3" s="76"/>
      <c r="AW3" s="76"/>
      <c r="BE3" s="842" t="s">
        <v>995</v>
      </c>
      <c r="BF3" s="843"/>
      <c r="BG3" s="843"/>
      <c r="BH3" s="844"/>
      <c r="BI3" s="845" t="s">
        <v>558</v>
      </c>
      <c r="BJ3" s="846"/>
      <c r="BK3" s="847"/>
    </row>
    <row r="4" spans="1:63" ht="20.149999999999999" customHeight="1" x14ac:dyDescent="0.75">
      <c r="A4" s="893" t="s">
        <v>3</v>
      </c>
      <c r="B4" s="914" t="s">
        <v>1259</v>
      </c>
      <c r="C4" s="915"/>
      <c r="D4" s="892" t="s">
        <v>982</v>
      </c>
      <c r="E4" s="892" t="s">
        <v>9</v>
      </c>
      <c r="F4" s="901" t="s">
        <v>1005</v>
      </c>
      <c r="G4" s="904" t="s">
        <v>5</v>
      </c>
      <c r="H4" s="841"/>
      <c r="I4" s="905" t="s">
        <v>6</v>
      </c>
      <c r="J4" s="358" t="s">
        <v>5</v>
      </c>
      <c r="K4" s="359" t="s">
        <v>6</v>
      </c>
      <c r="L4" s="893" t="s">
        <v>5</v>
      </c>
      <c r="M4" s="892" t="s">
        <v>6</v>
      </c>
      <c r="N4" s="892" t="s">
        <v>5</v>
      </c>
      <c r="O4" s="905" t="s">
        <v>6</v>
      </c>
      <c r="P4" s="893" t="s">
        <v>5</v>
      </c>
      <c r="Q4" s="892" t="s">
        <v>6</v>
      </c>
      <c r="R4" s="892" t="s">
        <v>5</v>
      </c>
      <c r="S4" s="905" t="s">
        <v>6</v>
      </c>
      <c r="T4" s="808"/>
      <c r="U4" s="809"/>
      <c r="V4" s="810"/>
      <c r="W4" s="75"/>
      <c r="X4" s="75"/>
      <c r="Y4" s="75"/>
      <c r="Z4" s="74" t="s">
        <v>7</v>
      </c>
      <c r="AA4" s="74"/>
      <c r="AB4" s="74" t="s">
        <v>6</v>
      </c>
      <c r="AC4" s="74" t="s">
        <v>7</v>
      </c>
      <c r="AD4" s="74" t="s">
        <v>6</v>
      </c>
      <c r="AE4" s="76" t="s">
        <v>7</v>
      </c>
      <c r="AF4" s="76" t="s">
        <v>6</v>
      </c>
      <c r="AG4" s="76" t="s">
        <v>7</v>
      </c>
      <c r="AH4" s="76" t="s">
        <v>6</v>
      </c>
      <c r="AI4" s="76" t="s">
        <v>7</v>
      </c>
      <c r="AJ4" s="76" t="s">
        <v>6</v>
      </c>
      <c r="AK4" s="76" t="s">
        <v>7</v>
      </c>
      <c r="AL4" s="76" t="s">
        <v>6</v>
      </c>
      <c r="AU4" s="76" t="s">
        <v>8</v>
      </c>
      <c r="AV4" s="76"/>
      <c r="AW4" s="76"/>
      <c r="BE4" s="839" t="s">
        <v>5</v>
      </c>
      <c r="BF4" s="826" t="s">
        <v>6</v>
      </c>
      <c r="BG4" s="826" t="s">
        <v>5</v>
      </c>
      <c r="BH4" s="821" t="s">
        <v>6</v>
      </c>
      <c r="BI4" s="848"/>
      <c r="BJ4" s="849"/>
      <c r="BK4" s="850"/>
    </row>
    <row r="5" spans="1:63" ht="20.149999999999999" customHeight="1" x14ac:dyDescent="0.75">
      <c r="A5" s="894"/>
      <c r="B5" s="916"/>
      <c r="C5" s="917"/>
      <c r="D5" s="896"/>
      <c r="E5" s="896"/>
      <c r="F5" s="902"/>
      <c r="G5" s="282" t="s">
        <v>10</v>
      </c>
      <c r="H5" s="283" t="s">
        <v>11</v>
      </c>
      <c r="I5" s="906"/>
      <c r="J5" s="907" t="s">
        <v>12</v>
      </c>
      <c r="K5" s="908"/>
      <c r="L5" s="801"/>
      <c r="M5" s="790"/>
      <c r="N5" s="790"/>
      <c r="O5" s="785"/>
      <c r="P5" s="801"/>
      <c r="Q5" s="790"/>
      <c r="R5" s="790"/>
      <c r="S5" s="785"/>
      <c r="T5" s="811"/>
      <c r="U5" s="812"/>
      <c r="V5" s="813"/>
      <c r="W5" s="76" t="s">
        <v>983</v>
      </c>
      <c r="X5" s="76" t="s">
        <v>13</v>
      </c>
      <c r="Y5" s="76" t="s">
        <v>14</v>
      </c>
      <c r="Z5" s="284" t="s">
        <v>10</v>
      </c>
      <c r="AA5" s="283" t="s">
        <v>11</v>
      </c>
      <c r="AB5" s="284"/>
      <c r="AC5" s="278" t="s">
        <v>15</v>
      </c>
      <c r="AD5" s="279"/>
      <c r="AE5" s="278"/>
      <c r="AF5" s="280"/>
      <c r="AG5" s="280"/>
      <c r="AH5" s="279"/>
      <c r="AI5" s="278"/>
      <c r="AJ5" s="279"/>
      <c r="AK5" s="280"/>
      <c r="AL5" s="279"/>
      <c r="AM5" s="78"/>
      <c r="AN5" s="78"/>
      <c r="AO5" s="78"/>
      <c r="AP5" s="78"/>
      <c r="AQ5" s="78"/>
      <c r="AR5" s="78"/>
      <c r="AS5" s="78"/>
      <c r="AT5" s="78"/>
      <c r="AU5" s="79"/>
      <c r="AV5" s="80"/>
      <c r="AW5" s="79"/>
      <c r="BE5" s="840"/>
      <c r="BF5" s="827"/>
      <c r="BG5" s="827"/>
      <c r="BH5" s="823"/>
      <c r="BI5" s="851"/>
      <c r="BJ5" s="852"/>
      <c r="BK5" s="853"/>
    </row>
    <row r="6" spans="1:63" ht="32.25" customHeight="1" x14ac:dyDescent="0.75">
      <c r="A6" s="894"/>
      <c r="B6" s="916"/>
      <c r="C6" s="917"/>
      <c r="D6" s="896"/>
      <c r="E6" s="896"/>
      <c r="F6" s="903"/>
      <c r="G6" s="81" t="s">
        <v>984</v>
      </c>
      <c r="H6" s="82" t="s">
        <v>985</v>
      </c>
      <c r="I6" s="83" t="s">
        <v>985</v>
      </c>
      <c r="J6" s="81" t="s">
        <v>559</v>
      </c>
      <c r="K6" s="83" t="s">
        <v>559</v>
      </c>
      <c r="L6" s="81" t="s">
        <v>985</v>
      </c>
      <c r="M6" s="82" t="s">
        <v>985</v>
      </c>
      <c r="N6" s="82" t="s">
        <v>559</v>
      </c>
      <c r="O6" s="83" t="s">
        <v>559</v>
      </c>
      <c r="P6" s="81" t="s">
        <v>985</v>
      </c>
      <c r="Q6" s="82" t="s">
        <v>985</v>
      </c>
      <c r="R6" s="82" t="s">
        <v>559</v>
      </c>
      <c r="S6" s="83" t="s">
        <v>559</v>
      </c>
      <c r="T6" s="81" t="s">
        <v>985</v>
      </c>
      <c r="U6" s="82" t="s">
        <v>559</v>
      </c>
      <c r="V6" s="83" t="s">
        <v>559</v>
      </c>
      <c r="W6" s="76"/>
      <c r="X6" s="76"/>
      <c r="Y6" s="76"/>
      <c r="Z6" s="82" t="s">
        <v>986</v>
      </c>
      <c r="AA6" s="82" t="s">
        <v>986</v>
      </c>
      <c r="AB6" s="82" t="s">
        <v>986</v>
      </c>
      <c r="AC6" s="82" t="s">
        <v>16</v>
      </c>
      <c r="AD6" s="82" t="s">
        <v>16</v>
      </c>
      <c r="AE6" s="82" t="s">
        <v>986</v>
      </c>
      <c r="AF6" s="82" t="s">
        <v>986</v>
      </c>
      <c r="AG6" s="82" t="s">
        <v>16</v>
      </c>
      <c r="AH6" s="82" t="s">
        <v>16</v>
      </c>
      <c r="AI6" s="82" t="s">
        <v>984</v>
      </c>
      <c r="AJ6" s="82" t="s">
        <v>984</v>
      </c>
      <c r="AK6" s="82" t="s">
        <v>16</v>
      </c>
      <c r="AL6" s="82" t="s">
        <v>16</v>
      </c>
      <c r="AM6" s="84" t="s">
        <v>987</v>
      </c>
      <c r="AN6" s="82" t="s">
        <v>16</v>
      </c>
      <c r="AO6" s="85"/>
      <c r="AP6" s="85"/>
      <c r="AQ6" s="85"/>
      <c r="AR6" s="85"/>
      <c r="AS6" s="85"/>
      <c r="AT6" s="85"/>
      <c r="AU6" s="82" t="s">
        <v>984</v>
      </c>
      <c r="AV6" s="82" t="s">
        <v>16</v>
      </c>
      <c r="AW6" s="82" t="s">
        <v>16</v>
      </c>
      <c r="BE6" s="81" t="s">
        <v>996</v>
      </c>
      <c r="BF6" s="82" t="s">
        <v>996</v>
      </c>
      <c r="BG6" s="377" t="s">
        <v>559</v>
      </c>
      <c r="BH6" s="376" t="s">
        <v>559</v>
      </c>
      <c r="BI6" s="81" t="s">
        <v>996</v>
      </c>
      <c r="BJ6" s="377" t="s">
        <v>559</v>
      </c>
      <c r="BK6" s="376" t="s">
        <v>559</v>
      </c>
    </row>
    <row r="7" spans="1:63" ht="15.65" customHeight="1" thickBot="1" x14ac:dyDescent="0.9">
      <c r="A7" s="895"/>
      <c r="B7" s="918"/>
      <c r="C7" s="919"/>
      <c r="D7" s="897"/>
      <c r="E7" s="897"/>
      <c r="F7" s="269">
        <v>1</v>
      </c>
      <c r="G7" s="87">
        <v>2</v>
      </c>
      <c r="H7" s="88">
        <v>3</v>
      </c>
      <c r="I7" s="86" t="s">
        <v>17</v>
      </c>
      <c r="J7" s="87" t="s">
        <v>18</v>
      </c>
      <c r="K7" s="86" t="s">
        <v>19</v>
      </c>
      <c r="L7" s="87">
        <v>7</v>
      </c>
      <c r="M7" s="88" t="s">
        <v>20</v>
      </c>
      <c r="N7" s="88">
        <v>9</v>
      </c>
      <c r="O7" s="86" t="s">
        <v>21</v>
      </c>
      <c r="P7" s="87">
        <v>11</v>
      </c>
      <c r="Q7" s="88" t="s">
        <v>22</v>
      </c>
      <c r="R7" s="88">
        <v>13</v>
      </c>
      <c r="S7" s="86" t="s">
        <v>23</v>
      </c>
      <c r="T7" s="87" t="s">
        <v>24</v>
      </c>
      <c r="U7" s="88" t="s">
        <v>25</v>
      </c>
      <c r="V7" s="86" t="s">
        <v>1072</v>
      </c>
      <c r="W7" s="79"/>
      <c r="X7" s="79"/>
      <c r="Y7" s="91">
        <v>1</v>
      </c>
      <c r="Z7" s="91">
        <v>2</v>
      </c>
      <c r="AA7" s="91">
        <v>3</v>
      </c>
      <c r="AB7" s="91" t="s">
        <v>17</v>
      </c>
      <c r="AC7" s="91" t="s">
        <v>18</v>
      </c>
      <c r="AD7" s="91" t="s">
        <v>19</v>
      </c>
      <c r="AE7" s="91">
        <v>7</v>
      </c>
      <c r="AF7" s="91" t="s">
        <v>20</v>
      </c>
      <c r="AG7" s="91">
        <v>9</v>
      </c>
      <c r="AH7" s="91" t="s">
        <v>21</v>
      </c>
      <c r="AI7" s="91">
        <v>11</v>
      </c>
      <c r="AJ7" s="91" t="s">
        <v>22</v>
      </c>
      <c r="AK7" s="91">
        <v>13</v>
      </c>
      <c r="AL7" s="91" t="s">
        <v>23</v>
      </c>
      <c r="AM7" s="92"/>
      <c r="AN7" s="91"/>
      <c r="AO7" s="91"/>
      <c r="AP7" s="91"/>
      <c r="AQ7" s="91"/>
      <c r="AR7" s="91"/>
      <c r="AS7" s="91"/>
      <c r="AT7" s="93"/>
      <c r="AU7" s="91" t="s">
        <v>27</v>
      </c>
      <c r="AV7" s="91" t="s">
        <v>28</v>
      </c>
      <c r="AW7" s="91" t="s">
        <v>29</v>
      </c>
      <c r="BE7" s="380">
        <v>11</v>
      </c>
      <c r="BF7" s="381" t="s">
        <v>22</v>
      </c>
      <c r="BG7" s="381">
        <v>13</v>
      </c>
      <c r="BH7" s="379" t="s">
        <v>23</v>
      </c>
      <c r="BI7" s="380" t="s">
        <v>24</v>
      </c>
      <c r="BJ7" s="381" t="s">
        <v>25</v>
      </c>
      <c r="BK7" s="379" t="s">
        <v>1072</v>
      </c>
    </row>
    <row r="8" spans="1:63" ht="30" customHeight="1" x14ac:dyDescent="0.75">
      <c r="A8" s="270">
        <v>1</v>
      </c>
      <c r="B8" s="912" t="s">
        <v>1155</v>
      </c>
      <c r="C8" s="913"/>
      <c r="D8" s="565"/>
      <c r="E8" s="98"/>
      <c r="F8" s="99">
        <v>8</v>
      </c>
      <c r="G8" s="100"/>
      <c r="H8" s="101"/>
      <c r="I8" s="222"/>
      <c r="J8" s="222"/>
      <c r="K8" s="222"/>
      <c r="L8" s="224"/>
      <c r="M8" s="327"/>
      <c r="N8" s="325"/>
      <c r="O8" s="314"/>
      <c r="P8" s="315"/>
      <c r="Q8" s="313"/>
      <c r="R8" s="316"/>
      <c r="S8" s="317"/>
      <c r="T8" s="318"/>
      <c r="U8" s="313"/>
      <c r="V8" s="315"/>
      <c r="W8" s="313"/>
      <c r="X8" s="316"/>
      <c r="Y8" s="317"/>
      <c r="Z8" s="319"/>
      <c r="AA8" s="319"/>
      <c r="AB8" s="319"/>
      <c r="AC8" s="320"/>
      <c r="AD8" s="320"/>
      <c r="AE8" s="321"/>
      <c r="AF8" s="321"/>
      <c r="AG8" s="321"/>
      <c r="AH8" s="321"/>
      <c r="AI8" s="319"/>
      <c r="AJ8" s="319"/>
      <c r="AK8" s="320"/>
      <c r="AL8" s="320"/>
      <c r="AM8" s="322"/>
      <c r="AN8" s="322"/>
      <c r="AO8" s="322"/>
      <c r="AP8" s="322"/>
      <c r="AQ8" s="322"/>
      <c r="AR8" s="322"/>
      <c r="AS8" s="322"/>
      <c r="AT8" s="322"/>
      <c r="AU8" s="319"/>
      <c r="AV8" s="320"/>
      <c r="AW8" s="320"/>
      <c r="AX8" s="318"/>
      <c r="AY8" s="318"/>
      <c r="AZ8" s="318"/>
      <c r="BA8" s="318"/>
      <c r="BB8" s="318"/>
      <c r="BC8" s="318"/>
      <c r="BD8" s="318"/>
      <c r="BE8" s="318"/>
      <c r="BF8" s="318"/>
      <c r="BG8" s="318"/>
      <c r="BH8" s="318"/>
      <c r="BI8" s="318"/>
      <c r="BJ8" s="318"/>
      <c r="BK8" s="323"/>
    </row>
    <row r="9" spans="1:63" ht="30" customHeight="1" x14ac:dyDescent="0.75">
      <c r="A9" s="270">
        <v>2</v>
      </c>
      <c r="B9" s="912" t="s">
        <v>1156</v>
      </c>
      <c r="C9" s="913"/>
      <c r="D9" s="565"/>
      <c r="E9" s="98"/>
      <c r="F9" s="99">
        <v>8</v>
      </c>
      <c r="G9" s="100"/>
      <c r="H9" s="101"/>
      <c r="I9" s="222"/>
      <c r="J9" s="222"/>
      <c r="K9" s="222"/>
      <c r="L9" s="224"/>
      <c r="M9" s="328"/>
      <c r="N9" s="326"/>
      <c r="O9" s="228"/>
      <c r="P9" s="102"/>
      <c r="Q9" s="97"/>
      <c r="R9" s="98"/>
      <c r="S9" s="103"/>
      <c r="T9" s="309"/>
      <c r="U9" s="97"/>
      <c r="V9" s="102"/>
      <c r="W9" s="97"/>
      <c r="X9" s="98"/>
      <c r="Y9" s="103"/>
      <c r="Z9" s="310"/>
      <c r="AA9" s="310"/>
      <c r="AB9" s="310"/>
      <c r="AC9" s="308"/>
      <c r="AD9" s="308"/>
      <c r="AE9" s="311"/>
      <c r="AF9" s="311"/>
      <c r="AG9" s="311"/>
      <c r="AH9" s="311"/>
      <c r="AI9" s="310"/>
      <c r="AJ9" s="310"/>
      <c r="AK9" s="308"/>
      <c r="AL9" s="308"/>
      <c r="AM9" s="312"/>
      <c r="AN9" s="312"/>
      <c r="AO9" s="312"/>
      <c r="AP9" s="312"/>
      <c r="AQ9" s="312"/>
      <c r="AR9" s="312"/>
      <c r="AS9" s="312"/>
      <c r="AT9" s="312"/>
      <c r="AU9" s="310"/>
      <c r="AV9" s="308"/>
      <c r="AW9" s="308"/>
      <c r="AX9" s="309"/>
      <c r="AY9" s="309"/>
      <c r="AZ9" s="309"/>
      <c r="BA9" s="309"/>
      <c r="BB9" s="309"/>
      <c r="BC9" s="309"/>
      <c r="BD9" s="309"/>
      <c r="BE9" s="309"/>
      <c r="BF9" s="309"/>
      <c r="BG9" s="309"/>
      <c r="BH9" s="309"/>
      <c r="BI9" s="309"/>
      <c r="BJ9" s="309"/>
      <c r="BK9" s="324"/>
    </row>
    <row r="10" spans="1:63" ht="30" customHeight="1" x14ac:dyDescent="0.75">
      <c r="A10" s="270">
        <v>3</v>
      </c>
      <c r="B10" s="912" t="s">
        <v>1157</v>
      </c>
      <c r="C10" s="913"/>
      <c r="D10" s="565"/>
      <c r="E10" s="98"/>
      <c r="F10" s="99">
        <v>8</v>
      </c>
      <c r="G10" s="100"/>
      <c r="H10" s="101"/>
      <c r="I10" s="222"/>
      <c r="J10" s="222"/>
      <c r="K10" s="222"/>
      <c r="L10" s="224"/>
      <c r="M10" s="328"/>
      <c r="N10" s="326"/>
      <c r="O10" s="228"/>
      <c r="P10" s="102"/>
      <c r="Q10" s="97"/>
      <c r="R10" s="98"/>
      <c r="S10" s="103"/>
      <c r="T10" s="309"/>
      <c r="U10" s="97"/>
      <c r="V10" s="102"/>
      <c r="W10" s="97"/>
      <c r="X10" s="98"/>
      <c r="Y10" s="103"/>
      <c r="Z10" s="310"/>
      <c r="AA10" s="310"/>
      <c r="AB10" s="310"/>
      <c r="AC10" s="308"/>
      <c r="AD10" s="308"/>
      <c r="AE10" s="311"/>
      <c r="AF10" s="311"/>
      <c r="AG10" s="311"/>
      <c r="AH10" s="311"/>
      <c r="AI10" s="310"/>
      <c r="AJ10" s="310"/>
      <c r="AK10" s="308"/>
      <c r="AL10" s="308"/>
      <c r="AM10" s="312"/>
      <c r="AN10" s="312"/>
      <c r="AO10" s="312"/>
      <c r="AP10" s="312"/>
      <c r="AQ10" s="312"/>
      <c r="AR10" s="312"/>
      <c r="AS10" s="312"/>
      <c r="AT10" s="312"/>
      <c r="AU10" s="310"/>
      <c r="AV10" s="308"/>
      <c r="AW10" s="308"/>
      <c r="AX10" s="309"/>
      <c r="AY10" s="309"/>
      <c r="AZ10" s="309"/>
      <c r="BA10" s="309"/>
      <c r="BB10" s="309"/>
      <c r="BC10" s="309"/>
      <c r="BD10" s="309"/>
      <c r="BE10" s="309"/>
      <c r="BF10" s="309"/>
      <c r="BG10" s="309"/>
      <c r="BH10" s="309"/>
      <c r="BI10" s="309"/>
      <c r="BJ10" s="309"/>
      <c r="BK10" s="324"/>
    </row>
    <row r="11" spans="1:63" ht="30" customHeight="1" x14ac:dyDescent="0.75">
      <c r="A11" s="270">
        <v>4</v>
      </c>
      <c r="B11" s="912" t="s">
        <v>1158</v>
      </c>
      <c r="C11" s="913"/>
      <c r="D11" s="565"/>
      <c r="E11" s="98"/>
      <c r="F11" s="99">
        <v>8</v>
      </c>
      <c r="G11" s="100"/>
      <c r="H11" s="101"/>
      <c r="I11" s="222"/>
      <c r="J11" s="222"/>
      <c r="K11" s="222"/>
      <c r="L11" s="224"/>
      <c r="M11" s="328"/>
      <c r="N11" s="326"/>
      <c r="O11" s="228"/>
      <c r="P11" s="102"/>
      <c r="Q11" s="97"/>
      <c r="R11" s="98"/>
      <c r="S11" s="103"/>
      <c r="T11" s="309"/>
      <c r="U11" s="97"/>
      <c r="V11" s="102"/>
      <c r="W11" s="97"/>
      <c r="X11" s="98"/>
      <c r="Y11" s="103"/>
      <c r="Z11" s="310"/>
      <c r="AA11" s="310"/>
      <c r="AB11" s="310"/>
      <c r="AC11" s="308"/>
      <c r="AD11" s="308"/>
      <c r="AE11" s="311"/>
      <c r="AF11" s="311"/>
      <c r="AG11" s="311"/>
      <c r="AH11" s="311"/>
      <c r="AI11" s="310"/>
      <c r="AJ11" s="310"/>
      <c r="AK11" s="308"/>
      <c r="AL11" s="308"/>
      <c r="AM11" s="312"/>
      <c r="AN11" s="312"/>
      <c r="AO11" s="312"/>
      <c r="AP11" s="312"/>
      <c r="AQ11" s="312"/>
      <c r="AR11" s="312"/>
      <c r="AS11" s="312"/>
      <c r="AT11" s="312"/>
      <c r="AU11" s="310"/>
      <c r="AV11" s="308"/>
      <c r="AW11" s="308"/>
      <c r="AX11" s="309"/>
      <c r="AY11" s="309"/>
      <c r="AZ11" s="309"/>
      <c r="BA11" s="309"/>
      <c r="BB11" s="309"/>
      <c r="BC11" s="309"/>
      <c r="BD11" s="309"/>
      <c r="BE11" s="309"/>
      <c r="BF11" s="309"/>
      <c r="BG11" s="309"/>
      <c r="BH11" s="309"/>
      <c r="BI11" s="309"/>
      <c r="BJ11" s="309"/>
      <c r="BK11" s="324"/>
    </row>
    <row r="12" spans="1:63" ht="30" customHeight="1" x14ac:dyDescent="0.75">
      <c r="A12" s="270">
        <v>5</v>
      </c>
      <c r="B12" s="912" t="s">
        <v>1159</v>
      </c>
      <c r="C12" s="913"/>
      <c r="D12" s="565"/>
      <c r="E12" s="98"/>
      <c r="F12" s="99">
        <v>4</v>
      </c>
      <c r="G12" s="100"/>
      <c r="H12" s="101"/>
      <c r="I12" s="222"/>
      <c r="J12" s="222"/>
      <c r="K12" s="222"/>
      <c r="L12" s="224"/>
      <c r="M12" s="328"/>
      <c r="N12" s="326"/>
      <c r="O12" s="228"/>
      <c r="P12" s="102"/>
      <c r="Q12" s="97"/>
      <c r="R12" s="98"/>
      <c r="S12" s="103"/>
      <c r="T12" s="309"/>
      <c r="U12" s="97"/>
      <c r="V12" s="102"/>
      <c r="W12" s="97"/>
      <c r="X12" s="98"/>
      <c r="Y12" s="103"/>
      <c r="Z12" s="310"/>
      <c r="AA12" s="310"/>
      <c r="AB12" s="310"/>
      <c r="AC12" s="308"/>
      <c r="AD12" s="308"/>
      <c r="AE12" s="311"/>
      <c r="AF12" s="311"/>
      <c r="AG12" s="311"/>
      <c r="AH12" s="311"/>
      <c r="AI12" s="310"/>
      <c r="AJ12" s="310"/>
      <c r="AK12" s="308"/>
      <c r="AL12" s="308"/>
      <c r="AM12" s="312"/>
      <c r="AN12" s="312"/>
      <c r="AO12" s="312"/>
      <c r="AP12" s="312"/>
      <c r="AQ12" s="312"/>
      <c r="AR12" s="312"/>
      <c r="AS12" s="312"/>
      <c r="AT12" s="312"/>
      <c r="AU12" s="310"/>
      <c r="AV12" s="308"/>
      <c r="AW12" s="308"/>
      <c r="AX12" s="309"/>
      <c r="AY12" s="309"/>
      <c r="AZ12" s="309"/>
      <c r="BA12" s="309"/>
      <c r="BB12" s="309"/>
      <c r="BC12" s="309"/>
      <c r="BD12" s="309"/>
      <c r="BE12" s="309"/>
      <c r="BF12" s="309"/>
      <c r="BG12" s="309"/>
      <c r="BH12" s="309"/>
      <c r="BI12" s="309"/>
      <c r="BJ12" s="309"/>
      <c r="BK12" s="324"/>
    </row>
    <row r="13" spans="1:63" ht="30" customHeight="1" x14ac:dyDescent="0.75">
      <c r="A13" s="270">
        <v>6</v>
      </c>
      <c r="B13" s="912" t="s">
        <v>1160</v>
      </c>
      <c r="C13" s="913"/>
      <c r="D13" s="565"/>
      <c r="E13" s="98"/>
      <c r="F13" s="99">
        <v>8</v>
      </c>
      <c r="G13" s="100"/>
      <c r="H13" s="101"/>
      <c r="I13" s="222"/>
      <c r="J13" s="222"/>
      <c r="K13" s="222"/>
      <c r="L13" s="224"/>
      <c r="M13" s="328"/>
      <c r="N13" s="326"/>
      <c r="O13" s="228"/>
      <c r="P13" s="102"/>
      <c r="Q13" s="97"/>
      <c r="R13" s="98"/>
      <c r="S13" s="103"/>
      <c r="T13" s="309"/>
      <c r="U13" s="97"/>
      <c r="V13" s="102"/>
      <c r="W13" s="97"/>
      <c r="X13" s="98"/>
      <c r="Y13" s="103"/>
      <c r="Z13" s="310"/>
      <c r="AA13" s="310"/>
      <c r="AB13" s="310"/>
      <c r="AC13" s="308"/>
      <c r="AD13" s="308"/>
      <c r="AE13" s="311"/>
      <c r="AF13" s="311"/>
      <c r="AG13" s="311"/>
      <c r="AH13" s="311"/>
      <c r="AI13" s="310"/>
      <c r="AJ13" s="310"/>
      <c r="AK13" s="308"/>
      <c r="AL13" s="308"/>
      <c r="AM13" s="312"/>
      <c r="AN13" s="312"/>
      <c r="AO13" s="312"/>
      <c r="AP13" s="312"/>
      <c r="AQ13" s="312"/>
      <c r="AR13" s="312"/>
      <c r="AS13" s="312"/>
      <c r="AT13" s="312"/>
      <c r="AU13" s="310"/>
      <c r="AV13" s="308"/>
      <c r="AW13" s="308"/>
      <c r="AX13" s="309"/>
      <c r="AY13" s="309"/>
      <c r="AZ13" s="309"/>
      <c r="BA13" s="309"/>
      <c r="BB13" s="309"/>
      <c r="BC13" s="309"/>
      <c r="BD13" s="309"/>
      <c r="BE13" s="309"/>
      <c r="BF13" s="309"/>
      <c r="BG13" s="309"/>
      <c r="BH13" s="309"/>
      <c r="BI13" s="309"/>
      <c r="BJ13" s="309"/>
      <c r="BK13" s="324"/>
    </row>
    <row r="14" spans="1:63" ht="30" customHeight="1" x14ac:dyDescent="0.75">
      <c r="A14" s="270">
        <v>7</v>
      </c>
      <c r="B14" s="912" t="s">
        <v>1161</v>
      </c>
      <c r="C14" s="913"/>
      <c r="D14" s="565"/>
      <c r="E14" s="98"/>
      <c r="F14" s="99">
        <v>8</v>
      </c>
      <c r="G14" s="100"/>
      <c r="H14" s="101"/>
      <c r="I14" s="222"/>
      <c r="J14" s="222"/>
      <c r="K14" s="222"/>
      <c r="L14" s="224"/>
      <c r="M14" s="328"/>
      <c r="N14" s="326"/>
      <c r="O14" s="228"/>
      <c r="P14" s="102"/>
      <c r="Q14" s="97"/>
      <c r="R14" s="98"/>
      <c r="S14" s="103"/>
      <c r="T14" s="309"/>
      <c r="U14" s="97"/>
      <c r="V14" s="102"/>
      <c r="W14" s="97"/>
      <c r="X14" s="98"/>
      <c r="Y14" s="103"/>
      <c r="Z14" s="310"/>
      <c r="AA14" s="310"/>
      <c r="AB14" s="310"/>
      <c r="AC14" s="308"/>
      <c r="AD14" s="308"/>
      <c r="AE14" s="311"/>
      <c r="AF14" s="311"/>
      <c r="AG14" s="311"/>
      <c r="AH14" s="311"/>
      <c r="AI14" s="310"/>
      <c r="AJ14" s="310"/>
      <c r="AK14" s="308"/>
      <c r="AL14" s="308"/>
      <c r="AM14" s="312"/>
      <c r="AN14" s="312"/>
      <c r="AO14" s="312"/>
      <c r="AP14" s="312"/>
      <c r="AQ14" s="312"/>
      <c r="AR14" s="312"/>
      <c r="AS14" s="312"/>
      <c r="AT14" s="312"/>
      <c r="AU14" s="310"/>
      <c r="AV14" s="308"/>
      <c r="AW14" s="308"/>
      <c r="AX14" s="309"/>
      <c r="AY14" s="309"/>
      <c r="AZ14" s="309"/>
      <c r="BA14" s="309"/>
      <c r="BB14" s="309"/>
      <c r="BC14" s="309"/>
      <c r="BD14" s="309"/>
      <c r="BE14" s="309"/>
      <c r="BF14" s="309"/>
      <c r="BG14" s="309"/>
      <c r="BH14" s="309"/>
      <c r="BI14" s="309"/>
      <c r="BJ14" s="309"/>
      <c r="BK14" s="324"/>
    </row>
    <row r="15" spans="1:63" ht="30" customHeight="1" x14ac:dyDescent="0.75">
      <c r="A15" s="270">
        <v>8</v>
      </c>
      <c r="B15" s="912" t="s">
        <v>1162</v>
      </c>
      <c r="C15" s="913"/>
      <c r="D15" s="565"/>
      <c r="E15" s="98"/>
      <c r="F15" s="99">
        <v>8</v>
      </c>
      <c r="G15" s="100"/>
      <c r="H15" s="101"/>
      <c r="I15" s="222"/>
      <c r="J15" s="222"/>
      <c r="K15" s="222"/>
      <c r="L15" s="224"/>
      <c r="M15" s="328"/>
      <c r="N15" s="326"/>
      <c r="O15" s="228"/>
      <c r="P15" s="102"/>
      <c r="Q15" s="97"/>
      <c r="R15" s="98"/>
      <c r="S15" s="103"/>
      <c r="T15" s="309"/>
      <c r="U15" s="97"/>
      <c r="V15" s="102"/>
      <c r="W15" s="97"/>
      <c r="X15" s="98"/>
      <c r="Y15" s="103"/>
      <c r="Z15" s="310"/>
      <c r="AA15" s="310"/>
      <c r="AB15" s="310"/>
      <c r="AC15" s="308"/>
      <c r="AD15" s="308"/>
      <c r="AE15" s="311"/>
      <c r="AF15" s="311"/>
      <c r="AG15" s="311"/>
      <c r="AH15" s="311"/>
      <c r="AI15" s="310"/>
      <c r="AJ15" s="310"/>
      <c r="AK15" s="308"/>
      <c r="AL15" s="308"/>
      <c r="AM15" s="312"/>
      <c r="AN15" s="312"/>
      <c r="AO15" s="312"/>
      <c r="AP15" s="312"/>
      <c r="AQ15" s="312"/>
      <c r="AR15" s="312"/>
      <c r="AS15" s="312"/>
      <c r="AT15" s="312"/>
      <c r="AU15" s="310"/>
      <c r="AV15" s="308"/>
      <c r="AW15" s="308"/>
      <c r="AX15" s="309"/>
      <c r="AY15" s="309"/>
      <c r="AZ15" s="309"/>
      <c r="BA15" s="309"/>
      <c r="BB15" s="309"/>
      <c r="BC15" s="309"/>
      <c r="BD15" s="309"/>
      <c r="BE15" s="309"/>
      <c r="BF15" s="309"/>
      <c r="BG15" s="309"/>
      <c r="BH15" s="309"/>
      <c r="BI15" s="309"/>
      <c r="BJ15" s="309"/>
      <c r="BK15" s="324"/>
    </row>
    <row r="16" spans="1:63" ht="30" customHeight="1" x14ac:dyDescent="0.75">
      <c r="A16" s="270">
        <v>9</v>
      </c>
      <c r="B16" s="912" t="s">
        <v>1163</v>
      </c>
      <c r="C16" s="913"/>
      <c r="D16" s="565"/>
      <c r="E16" s="98"/>
      <c r="F16" s="99">
        <v>8</v>
      </c>
      <c r="G16" s="100"/>
      <c r="H16" s="101"/>
      <c r="I16" s="222"/>
      <c r="J16" s="222"/>
      <c r="K16" s="222"/>
      <c r="L16" s="224"/>
      <c r="M16" s="328"/>
      <c r="N16" s="326"/>
      <c r="O16" s="228"/>
      <c r="P16" s="102"/>
      <c r="Q16" s="97"/>
      <c r="R16" s="98"/>
      <c r="S16" s="103"/>
      <c r="T16" s="309"/>
      <c r="U16" s="97"/>
      <c r="V16" s="102"/>
      <c r="W16" s="97"/>
      <c r="X16" s="98"/>
      <c r="Y16" s="103"/>
      <c r="Z16" s="310"/>
      <c r="AA16" s="310"/>
      <c r="AB16" s="310"/>
      <c r="AC16" s="308"/>
      <c r="AD16" s="308"/>
      <c r="AE16" s="311"/>
      <c r="AF16" s="311"/>
      <c r="AG16" s="311"/>
      <c r="AH16" s="311"/>
      <c r="AI16" s="310"/>
      <c r="AJ16" s="310"/>
      <c r="AK16" s="308"/>
      <c r="AL16" s="308"/>
      <c r="AM16" s="312"/>
      <c r="AN16" s="312"/>
      <c r="AO16" s="312"/>
      <c r="AP16" s="312"/>
      <c r="AQ16" s="312"/>
      <c r="AR16" s="312"/>
      <c r="AS16" s="312"/>
      <c r="AT16" s="312"/>
      <c r="AU16" s="310"/>
      <c r="AV16" s="308"/>
      <c r="AW16" s="308"/>
      <c r="AX16" s="309"/>
      <c r="AY16" s="309"/>
      <c r="AZ16" s="309"/>
      <c r="BA16" s="309"/>
      <c r="BB16" s="309"/>
      <c r="BC16" s="309"/>
      <c r="BD16" s="309"/>
      <c r="BE16" s="309"/>
      <c r="BF16" s="309"/>
      <c r="BG16" s="309"/>
      <c r="BH16" s="309"/>
      <c r="BI16" s="309"/>
      <c r="BJ16" s="309"/>
      <c r="BK16" s="324"/>
    </row>
    <row r="17" spans="1:63" ht="30" customHeight="1" x14ac:dyDescent="0.75">
      <c r="A17" s="270">
        <v>10</v>
      </c>
      <c r="B17" s="912" t="s">
        <v>1164</v>
      </c>
      <c r="C17" s="913"/>
      <c r="D17" s="565"/>
      <c r="E17" s="98"/>
      <c r="F17" s="99">
        <v>16</v>
      </c>
      <c r="G17" s="100"/>
      <c r="H17" s="101"/>
      <c r="I17" s="222"/>
      <c r="J17" s="222"/>
      <c r="K17" s="222"/>
      <c r="L17" s="224"/>
      <c r="M17" s="328"/>
      <c r="N17" s="326"/>
      <c r="O17" s="228"/>
      <c r="P17" s="102"/>
      <c r="Q17" s="97"/>
      <c r="R17" s="98"/>
      <c r="S17" s="103"/>
      <c r="T17" s="309"/>
      <c r="U17" s="97"/>
      <c r="V17" s="102"/>
      <c r="W17" s="97"/>
      <c r="X17" s="98"/>
      <c r="Y17" s="103"/>
      <c r="Z17" s="310"/>
      <c r="AA17" s="310"/>
      <c r="AB17" s="310"/>
      <c r="AC17" s="308"/>
      <c r="AD17" s="308"/>
      <c r="AE17" s="311"/>
      <c r="AF17" s="311"/>
      <c r="AG17" s="311"/>
      <c r="AH17" s="311"/>
      <c r="AI17" s="310"/>
      <c r="AJ17" s="310"/>
      <c r="AK17" s="308"/>
      <c r="AL17" s="308"/>
      <c r="AM17" s="312"/>
      <c r="AN17" s="312"/>
      <c r="AO17" s="312"/>
      <c r="AP17" s="312"/>
      <c r="AQ17" s="312"/>
      <c r="AR17" s="312"/>
      <c r="AS17" s="312"/>
      <c r="AT17" s="312"/>
      <c r="AU17" s="310"/>
      <c r="AV17" s="308"/>
      <c r="AW17" s="308"/>
      <c r="AX17" s="309"/>
      <c r="AY17" s="309"/>
      <c r="AZ17" s="309"/>
      <c r="BA17" s="309"/>
      <c r="BB17" s="309"/>
      <c r="BC17" s="309"/>
      <c r="BD17" s="309"/>
      <c r="BE17" s="309"/>
      <c r="BF17" s="309"/>
      <c r="BG17" s="309"/>
      <c r="BH17" s="309"/>
      <c r="BI17" s="309"/>
      <c r="BJ17" s="309"/>
      <c r="BK17" s="324"/>
    </row>
    <row r="18" spans="1:63" ht="30" customHeight="1" x14ac:dyDescent="0.75">
      <c r="A18" s="270">
        <v>11</v>
      </c>
      <c r="B18" s="912" t="s">
        <v>1165</v>
      </c>
      <c r="C18" s="913"/>
      <c r="D18" s="565"/>
      <c r="E18" s="98"/>
      <c r="F18" s="99">
        <v>8</v>
      </c>
      <c r="G18" s="100"/>
      <c r="H18" s="101"/>
      <c r="I18" s="222"/>
      <c r="J18" s="222"/>
      <c r="K18" s="222"/>
      <c r="L18" s="224"/>
      <c r="M18" s="328"/>
      <c r="N18" s="326"/>
      <c r="O18" s="228"/>
      <c r="P18" s="102"/>
      <c r="Q18" s="97"/>
      <c r="R18" s="98"/>
      <c r="S18" s="103"/>
      <c r="T18" s="309"/>
      <c r="U18" s="97"/>
      <c r="V18" s="102"/>
      <c r="W18" s="97"/>
      <c r="X18" s="98"/>
      <c r="Y18" s="103"/>
      <c r="Z18" s="310"/>
      <c r="AA18" s="310"/>
      <c r="AB18" s="310"/>
      <c r="AC18" s="308"/>
      <c r="AD18" s="308"/>
      <c r="AE18" s="311"/>
      <c r="AF18" s="311"/>
      <c r="AG18" s="311"/>
      <c r="AH18" s="311"/>
      <c r="AI18" s="310"/>
      <c r="AJ18" s="310"/>
      <c r="AK18" s="308"/>
      <c r="AL18" s="308"/>
      <c r="AM18" s="312"/>
      <c r="AN18" s="312"/>
      <c r="AO18" s="312"/>
      <c r="AP18" s="312"/>
      <c r="AQ18" s="312"/>
      <c r="AR18" s="312"/>
      <c r="AS18" s="312"/>
      <c r="AT18" s="312"/>
      <c r="AU18" s="310"/>
      <c r="AV18" s="308"/>
      <c r="AW18" s="308"/>
      <c r="AX18" s="309"/>
      <c r="AY18" s="309"/>
      <c r="AZ18" s="309"/>
      <c r="BA18" s="309"/>
      <c r="BB18" s="309"/>
      <c r="BC18" s="309"/>
      <c r="BD18" s="309"/>
      <c r="BE18" s="309"/>
      <c r="BF18" s="309"/>
      <c r="BG18" s="309"/>
      <c r="BH18" s="309"/>
      <c r="BI18" s="309"/>
      <c r="BJ18" s="309"/>
      <c r="BK18" s="324"/>
    </row>
    <row r="19" spans="1:63" ht="30" customHeight="1" x14ac:dyDescent="0.75">
      <c r="A19" s="270">
        <v>12</v>
      </c>
      <c r="B19" s="912" t="s">
        <v>1166</v>
      </c>
      <c r="C19" s="913"/>
      <c r="D19" s="565"/>
      <c r="E19" s="98"/>
      <c r="F19" s="99">
        <v>6</v>
      </c>
      <c r="G19" s="100"/>
      <c r="H19" s="101"/>
      <c r="I19" s="222"/>
      <c r="J19" s="222"/>
      <c r="K19" s="222"/>
      <c r="L19" s="224"/>
      <c r="M19" s="328"/>
      <c r="N19" s="326"/>
      <c r="O19" s="228"/>
      <c r="P19" s="102"/>
      <c r="Q19" s="97"/>
      <c r="R19" s="98"/>
      <c r="S19" s="103"/>
      <c r="T19" s="309"/>
      <c r="U19" s="97"/>
      <c r="V19" s="102"/>
      <c r="W19" s="97"/>
      <c r="X19" s="98"/>
      <c r="Y19" s="103"/>
      <c r="Z19" s="310"/>
      <c r="AA19" s="310"/>
      <c r="AB19" s="310"/>
      <c r="AC19" s="308"/>
      <c r="AD19" s="308"/>
      <c r="AE19" s="311"/>
      <c r="AF19" s="311"/>
      <c r="AG19" s="311"/>
      <c r="AH19" s="311"/>
      <c r="AI19" s="310"/>
      <c r="AJ19" s="310"/>
      <c r="AK19" s="308"/>
      <c r="AL19" s="308"/>
      <c r="AM19" s="312"/>
      <c r="AN19" s="312"/>
      <c r="AO19" s="312"/>
      <c r="AP19" s="312"/>
      <c r="AQ19" s="312"/>
      <c r="AR19" s="312"/>
      <c r="AS19" s="312"/>
      <c r="AT19" s="312"/>
      <c r="AU19" s="310"/>
      <c r="AV19" s="308"/>
      <c r="AW19" s="308"/>
      <c r="AX19" s="309"/>
      <c r="AY19" s="309"/>
      <c r="AZ19" s="309"/>
      <c r="BA19" s="309"/>
      <c r="BB19" s="309"/>
      <c r="BC19" s="309"/>
      <c r="BD19" s="309"/>
      <c r="BE19" s="309"/>
      <c r="BF19" s="309"/>
      <c r="BG19" s="309"/>
      <c r="BH19" s="309"/>
      <c r="BI19" s="309"/>
      <c r="BJ19" s="309"/>
      <c r="BK19" s="324"/>
    </row>
    <row r="20" spans="1:63" ht="30" customHeight="1" x14ac:dyDescent="0.75">
      <c r="A20" s="270">
        <v>13</v>
      </c>
      <c r="B20" s="912" t="s">
        <v>1167</v>
      </c>
      <c r="C20" s="913"/>
      <c r="D20" s="565"/>
      <c r="E20" s="98"/>
      <c r="F20" s="99">
        <v>4</v>
      </c>
      <c r="G20" s="100"/>
      <c r="H20" s="101"/>
      <c r="I20" s="222"/>
      <c r="J20" s="222"/>
      <c r="K20" s="222"/>
      <c r="L20" s="224"/>
      <c r="M20" s="328"/>
      <c r="N20" s="326"/>
      <c r="O20" s="228"/>
      <c r="P20" s="102"/>
      <c r="Q20" s="97"/>
      <c r="R20" s="98"/>
      <c r="S20" s="103"/>
      <c r="T20" s="309"/>
      <c r="U20" s="97"/>
      <c r="V20" s="102"/>
      <c r="W20" s="97"/>
      <c r="X20" s="98"/>
      <c r="Y20" s="103"/>
      <c r="Z20" s="310"/>
      <c r="AA20" s="310"/>
      <c r="AB20" s="310"/>
      <c r="AC20" s="308"/>
      <c r="AD20" s="308"/>
      <c r="AE20" s="311"/>
      <c r="AF20" s="311"/>
      <c r="AG20" s="311"/>
      <c r="AH20" s="311"/>
      <c r="AI20" s="310"/>
      <c r="AJ20" s="310"/>
      <c r="AK20" s="308"/>
      <c r="AL20" s="308"/>
      <c r="AM20" s="312"/>
      <c r="AN20" s="312"/>
      <c r="AO20" s="312"/>
      <c r="AP20" s="312"/>
      <c r="AQ20" s="312"/>
      <c r="AR20" s="312"/>
      <c r="AS20" s="312"/>
      <c r="AT20" s="312"/>
      <c r="AU20" s="310"/>
      <c r="AV20" s="308"/>
      <c r="AW20" s="308"/>
      <c r="AX20" s="309"/>
      <c r="AY20" s="309"/>
      <c r="AZ20" s="309"/>
      <c r="BA20" s="309"/>
      <c r="BB20" s="309"/>
      <c r="BC20" s="309"/>
      <c r="BD20" s="309"/>
      <c r="BE20" s="309"/>
      <c r="BF20" s="309"/>
      <c r="BG20" s="309"/>
      <c r="BH20" s="309"/>
      <c r="BI20" s="309"/>
      <c r="BJ20" s="309"/>
      <c r="BK20" s="324"/>
    </row>
    <row r="21" spans="1:63" ht="30" customHeight="1" x14ac:dyDescent="0.75">
      <c r="A21" s="270">
        <v>14</v>
      </c>
      <c r="B21" s="912" t="s">
        <v>1168</v>
      </c>
      <c r="C21" s="913"/>
      <c r="D21" s="565"/>
      <c r="E21" s="98"/>
      <c r="F21" s="99">
        <v>4</v>
      </c>
      <c r="G21" s="100"/>
      <c r="H21" s="101"/>
      <c r="I21" s="222"/>
      <c r="J21" s="222"/>
      <c r="K21" s="222"/>
      <c r="L21" s="224"/>
      <c r="M21" s="328"/>
      <c r="N21" s="326"/>
      <c r="O21" s="228"/>
      <c r="P21" s="102"/>
      <c r="Q21" s="97"/>
      <c r="R21" s="98"/>
      <c r="S21" s="103"/>
      <c r="T21" s="309"/>
      <c r="U21" s="97"/>
      <c r="V21" s="102"/>
      <c r="W21" s="97"/>
      <c r="X21" s="98"/>
      <c r="Y21" s="103"/>
      <c r="Z21" s="310"/>
      <c r="AA21" s="310"/>
      <c r="AB21" s="310"/>
      <c r="AC21" s="308"/>
      <c r="AD21" s="308"/>
      <c r="AE21" s="311"/>
      <c r="AF21" s="311"/>
      <c r="AG21" s="311"/>
      <c r="AH21" s="311"/>
      <c r="AI21" s="310"/>
      <c r="AJ21" s="310"/>
      <c r="AK21" s="308"/>
      <c r="AL21" s="308"/>
      <c r="AM21" s="312"/>
      <c r="AN21" s="312"/>
      <c r="AO21" s="312"/>
      <c r="AP21" s="312"/>
      <c r="AQ21" s="312"/>
      <c r="AR21" s="312"/>
      <c r="AS21" s="312"/>
      <c r="AT21" s="312"/>
      <c r="AU21" s="310"/>
      <c r="AV21" s="308"/>
      <c r="AW21" s="308"/>
      <c r="AX21" s="309"/>
      <c r="AY21" s="309"/>
      <c r="AZ21" s="309"/>
      <c r="BA21" s="309"/>
      <c r="BB21" s="309"/>
      <c r="BC21" s="309"/>
      <c r="BD21" s="309"/>
      <c r="BE21" s="309"/>
      <c r="BF21" s="309"/>
      <c r="BG21" s="309"/>
      <c r="BH21" s="309"/>
      <c r="BI21" s="309"/>
      <c r="BJ21" s="309"/>
      <c r="BK21" s="324"/>
    </row>
    <row r="22" spans="1:63" ht="30" customHeight="1" x14ac:dyDescent="0.75">
      <c r="A22" s="270">
        <v>15</v>
      </c>
      <c r="B22" s="912" t="s">
        <v>1169</v>
      </c>
      <c r="C22" s="913"/>
      <c r="D22" s="565"/>
      <c r="E22" s="98"/>
      <c r="F22" s="99">
        <v>4</v>
      </c>
      <c r="G22" s="100"/>
      <c r="H22" s="101"/>
      <c r="I22" s="222"/>
      <c r="J22" s="222"/>
      <c r="K22" s="222"/>
      <c r="L22" s="224"/>
      <c r="M22" s="328"/>
      <c r="N22" s="326"/>
      <c r="O22" s="228"/>
      <c r="P22" s="102"/>
      <c r="Q22" s="97"/>
      <c r="R22" s="98"/>
      <c r="S22" s="103"/>
      <c r="T22" s="309"/>
      <c r="U22" s="97"/>
      <c r="V22" s="102"/>
      <c r="W22" s="97"/>
      <c r="X22" s="98"/>
      <c r="Y22" s="103"/>
      <c r="Z22" s="310"/>
      <c r="AA22" s="310"/>
      <c r="AB22" s="310"/>
      <c r="AC22" s="308"/>
      <c r="AD22" s="308"/>
      <c r="AE22" s="311"/>
      <c r="AF22" s="311"/>
      <c r="AG22" s="311"/>
      <c r="AH22" s="311"/>
      <c r="AI22" s="310"/>
      <c r="AJ22" s="310"/>
      <c r="AK22" s="308"/>
      <c r="AL22" s="308"/>
      <c r="AM22" s="312"/>
      <c r="AN22" s="312"/>
      <c r="AO22" s="312"/>
      <c r="AP22" s="312"/>
      <c r="AQ22" s="312"/>
      <c r="AR22" s="312"/>
      <c r="AS22" s="312"/>
      <c r="AT22" s="312"/>
      <c r="AU22" s="310"/>
      <c r="AV22" s="308"/>
      <c r="AW22" s="308"/>
      <c r="AX22" s="309"/>
      <c r="AY22" s="309"/>
      <c r="AZ22" s="309"/>
      <c r="BA22" s="309"/>
      <c r="BB22" s="309"/>
      <c r="BC22" s="309"/>
      <c r="BD22" s="309"/>
      <c r="BE22" s="309"/>
      <c r="BF22" s="309"/>
      <c r="BG22" s="309"/>
      <c r="BH22" s="309"/>
      <c r="BI22" s="309"/>
      <c r="BJ22" s="309"/>
      <c r="BK22" s="324"/>
    </row>
    <row r="23" spans="1:63" ht="30" customHeight="1" x14ac:dyDescent="0.75">
      <c r="A23" s="270">
        <v>16</v>
      </c>
      <c r="B23" s="912" t="s">
        <v>1170</v>
      </c>
      <c r="C23" s="913"/>
      <c r="D23" s="565"/>
      <c r="E23" s="98"/>
      <c r="F23" s="99">
        <v>4</v>
      </c>
      <c r="G23" s="100"/>
      <c r="H23" s="101"/>
      <c r="I23" s="222"/>
      <c r="J23" s="222"/>
      <c r="K23" s="222"/>
      <c r="L23" s="224"/>
      <c r="M23" s="328"/>
      <c r="N23" s="326"/>
      <c r="O23" s="228"/>
      <c r="P23" s="102"/>
      <c r="Q23" s="97"/>
      <c r="R23" s="98"/>
      <c r="S23" s="103"/>
      <c r="T23" s="309"/>
      <c r="U23" s="97"/>
      <c r="V23" s="102"/>
      <c r="W23" s="97"/>
      <c r="X23" s="98"/>
      <c r="Y23" s="103"/>
      <c r="Z23" s="310"/>
      <c r="AA23" s="310"/>
      <c r="AB23" s="310"/>
      <c r="AC23" s="308"/>
      <c r="AD23" s="308"/>
      <c r="AE23" s="311"/>
      <c r="AF23" s="311"/>
      <c r="AG23" s="311"/>
      <c r="AH23" s="311"/>
      <c r="AI23" s="310"/>
      <c r="AJ23" s="310"/>
      <c r="AK23" s="308"/>
      <c r="AL23" s="308"/>
      <c r="AM23" s="312"/>
      <c r="AN23" s="312"/>
      <c r="AO23" s="312"/>
      <c r="AP23" s="312"/>
      <c r="AQ23" s="312"/>
      <c r="AR23" s="312"/>
      <c r="AS23" s="312"/>
      <c r="AT23" s="312"/>
      <c r="AU23" s="310"/>
      <c r="AV23" s="308"/>
      <c r="AW23" s="308"/>
      <c r="AX23" s="309"/>
      <c r="AY23" s="309"/>
      <c r="AZ23" s="309"/>
      <c r="BA23" s="309"/>
      <c r="BB23" s="309"/>
      <c r="BC23" s="309"/>
      <c r="BD23" s="309"/>
      <c r="BE23" s="309"/>
      <c r="BF23" s="309"/>
      <c r="BG23" s="309"/>
      <c r="BH23" s="309"/>
      <c r="BI23" s="309"/>
      <c r="BJ23" s="309"/>
      <c r="BK23" s="324"/>
    </row>
    <row r="24" spans="1:63" ht="30" customHeight="1" x14ac:dyDescent="0.75">
      <c r="A24" s="270">
        <v>17</v>
      </c>
      <c r="B24" s="912" t="s">
        <v>1171</v>
      </c>
      <c r="C24" s="913"/>
      <c r="D24" s="565"/>
      <c r="E24" s="98"/>
      <c r="F24" s="99">
        <v>8</v>
      </c>
      <c r="G24" s="100"/>
      <c r="H24" s="101"/>
      <c r="I24" s="222"/>
      <c r="J24" s="222"/>
      <c r="K24" s="222"/>
      <c r="L24" s="224"/>
      <c r="M24" s="328"/>
      <c r="N24" s="326"/>
      <c r="O24" s="228"/>
      <c r="P24" s="102"/>
      <c r="Q24" s="97"/>
      <c r="R24" s="98"/>
      <c r="S24" s="103"/>
      <c r="T24" s="309"/>
      <c r="U24" s="97"/>
      <c r="V24" s="102"/>
      <c r="W24" s="97"/>
      <c r="X24" s="98"/>
      <c r="Y24" s="103"/>
      <c r="Z24" s="310"/>
      <c r="AA24" s="310"/>
      <c r="AB24" s="310"/>
      <c r="AC24" s="308"/>
      <c r="AD24" s="308"/>
      <c r="AE24" s="311"/>
      <c r="AF24" s="311"/>
      <c r="AG24" s="311"/>
      <c r="AH24" s="311"/>
      <c r="AI24" s="310"/>
      <c r="AJ24" s="310"/>
      <c r="AK24" s="308"/>
      <c r="AL24" s="308"/>
      <c r="AM24" s="312"/>
      <c r="AN24" s="312"/>
      <c r="AO24" s="312"/>
      <c r="AP24" s="312"/>
      <c r="AQ24" s="312"/>
      <c r="AR24" s="312"/>
      <c r="AS24" s="312"/>
      <c r="AT24" s="312"/>
      <c r="AU24" s="310"/>
      <c r="AV24" s="308"/>
      <c r="AW24" s="308"/>
      <c r="AX24" s="309"/>
      <c r="AY24" s="309"/>
      <c r="AZ24" s="309"/>
      <c r="BA24" s="309"/>
      <c r="BB24" s="309"/>
      <c r="BC24" s="309"/>
      <c r="BD24" s="309"/>
      <c r="BE24" s="309"/>
      <c r="BF24" s="309"/>
      <c r="BG24" s="309"/>
      <c r="BH24" s="309"/>
      <c r="BI24" s="309"/>
      <c r="BJ24" s="309"/>
      <c r="BK24" s="324"/>
    </row>
    <row r="25" spans="1:63" ht="30" customHeight="1" x14ac:dyDescent="0.75">
      <c r="A25" s="270">
        <v>18</v>
      </c>
      <c r="B25" s="912" t="s">
        <v>1172</v>
      </c>
      <c r="C25" s="913"/>
      <c r="D25" s="565"/>
      <c r="E25" s="98"/>
      <c r="F25" s="99">
        <v>8</v>
      </c>
      <c r="G25" s="100"/>
      <c r="H25" s="101"/>
      <c r="I25" s="222"/>
      <c r="J25" s="222"/>
      <c r="K25" s="222"/>
      <c r="L25" s="224"/>
      <c r="M25" s="328"/>
      <c r="N25" s="326"/>
      <c r="O25" s="228"/>
      <c r="P25" s="102"/>
      <c r="Q25" s="97"/>
      <c r="R25" s="98"/>
      <c r="S25" s="103"/>
      <c r="T25" s="309"/>
      <c r="U25" s="97"/>
      <c r="V25" s="102"/>
      <c r="W25" s="97"/>
      <c r="X25" s="98"/>
      <c r="Y25" s="103"/>
      <c r="Z25" s="310"/>
      <c r="AA25" s="310"/>
      <c r="AB25" s="310"/>
      <c r="AC25" s="308"/>
      <c r="AD25" s="308"/>
      <c r="AE25" s="311"/>
      <c r="AF25" s="311"/>
      <c r="AG25" s="311"/>
      <c r="AH25" s="311"/>
      <c r="AI25" s="310"/>
      <c r="AJ25" s="310"/>
      <c r="AK25" s="308"/>
      <c r="AL25" s="308"/>
      <c r="AM25" s="312"/>
      <c r="AN25" s="312"/>
      <c r="AO25" s="312"/>
      <c r="AP25" s="312"/>
      <c r="AQ25" s="312"/>
      <c r="AR25" s="312"/>
      <c r="AS25" s="312"/>
      <c r="AT25" s="312"/>
      <c r="AU25" s="310"/>
      <c r="AV25" s="308"/>
      <c r="AW25" s="308"/>
      <c r="AX25" s="309"/>
      <c r="AY25" s="309"/>
      <c r="AZ25" s="309"/>
      <c r="BA25" s="309"/>
      <c r="BB25" s="309"/>
      <c r="BC25" s="309"/>
      <c r="BD25" s="309"/>
      <c r="BE25" s="309"/>
      <c r="BF25" s="309"/>
      <c r="BG25" s="309"/>
      <c r="BH25" s="309"/>
      <c r="BI25" s="309"/>
      <c r="BJ25" s="309"/>
      <c r="BK25" s="324"/>
    </row>
    <row r="26" spans="1:63" ht="30" customHeight="1" x14ac:dyDescent="0.75">
      <c r="A26" s="270">
        <v>19</v>
      </c>
      <c r="B26" s="912" t="s">
        <v>1173</v>
      </c>
      <c r="C26" s="913"/>
      <c r="D26" s="565"/>
      <c r="E26" s="98"/>
      <c r="F26" s="99">
        <v>8</v>
      </c>
      <c r="G26" s="100"/>
      <c r="H26" s="101"/>
      <c r="I26" s="222"/>
      <c r="J26" s="222"/>
      <c r="K26" s="222"/>
      <c r="L26" s="224"/>
      <c r="M26" s="328"/>
      <c r="N26" s="326"/>
      <c r="O26" s="228"/>
      <c r="P26" s="102"/>
      <c r="Q26" s="97"/>
      <c r="R26" s="98"/>
      <c r="S26" s="103"/>
      <c r="T26" s="309"/>
      <c r="U26" s="97"/>
      <c r="V26" s="102"/>
      <c r="W26" s="97"/>
      <c r="X26" s="98"/>
      <c r="Y26" s="103"/>
      <c r="Z26" s="310"/>
      <c r="AA26" s="310"/>
      <c r="AB26" s="310"/>
      <c r="AC26" s="308"/>
      <c r="AD26" s="308"/>
      <c r="AE26" s="311"/>
      <c r="AF26" s="311"/>
      <c r="AG26" s="311"/>
      <c r="AH26" s="311"/>
      <c r="AI26" s="310"/>
      <c r="AJ26" s="310"/>
      <c r="AK26" s="308"/>
      <c r="AL26" s="308"/>
      <c r="AM26" s="312"/>
      <c r="AN26" s="312"/>
      <c r="AO26" s="312"/>
      <c r="AP26" s="312"/>
      <c r="AQ26" s="312"/>
      <c r="AR26" s="312"/>
      <c r="AS26" s="312"/>
      <c r="AT26" s="312"/>
      <c r="AU26" s="310"/>
      <c r="AV26" s="308"/>
      <c r="AW26" s="308"/>
      <c r="AX26" s="309"/>
      <c r="AY26" s="309"/>
      <c r="AZ26" s="309"/>
      <c r="BA26" s="309"/>
      <c r="BB26" s="309"/>
      <c r="BC26" s="309"/>
      <c r="BD26" s="309"/>
      <c r="BE26" s="309"/>
      <c r="BF26" s="309"/>
      <c r="BG26" s="309"/>
      <c r="BH26" s="309"/>
      <c r="BI26" s="309"/>
      <c r="BJ26" s="309"/>
      <c r="BK26" s="324"/>
    </row>
    <row r="27" spans="1:63" ht="30" customHeight="1" x14ac:dyDescent="0.75">
      <c r="A27" s="270">
        <v>20</v>
      </c>
      <c r="B27" s="912" t="s">
        <v>1174</v>
      </c>
      <c r="C27" s="913"/>
      <c r="D27" s="565"/>
      <c r="E27" s="98"/>
      <c r="F27" s="99">
        <v>4</v>
      </c>
      <c r="G27" s="100"/>
      <c r="H27" s="101"/>
      <c r="I27" s="222"/>
      <c r="J27" s="222"/>
      <c r="K27" s="222"/>
      <c r="L27" s="224"/>
      <c r="M27" s="328"/>
      <c r="N27" s="326"/>
      <c r="O27" s="228"/>
      <c r="P27" s="102"/>
      <c r="Q27" s="97"/>
      <c r="R27" s="98"/>
      <c r="S27" s="103"/>
      <c r="T27" s="309"/>
      <c r="U27" s="97"/>
      <c r="V27" s="102"/>
      <c r="W27" s="97"/>
      <c r="X27" s="98"/>
      <c r="Y27" s="103"/>
      <c r="Z27" s="310"/>
      <c r="AA27" s="310"/>
      <c r="AB27" s="310"/>
      <c r="AC27" s="308"/>
      <c r="AD27" s="308"/>
      <c r="AE27" s="311"/>
      <c r="AF27" s="311"/>
      <c r="AG27" s="311"/>
      <c r="AH27" s="311"/>
      <c r="AI27" s="310"/>
      <c r="AJ27" s="310"/>
      <c r="AK27" s="308"/>
      <c r="AL27" s="308"/>
      <c r="AM27" s="312"/>
      <c r="AN27" s="312"/>
      <c r="AO27" s="312"/>
      <c r="AP27" s="312"/>
      <c r="AQ27" s="312"/>
      <c r="AR27" s="312"/>
      <c r="AS27" s="312"/>
      <c r="AT27" s="312"/>
      <c r="AU27" s="310"/>
      <c r="AV27" s="308"/>
      <c r="AW27" s="308"/>
      <c r="AX27" s="309"/>
      <c r="AY27" s="309"/>
      <c r="AZ27" s="309"/>
      <c r="BA27" s="309"/>
      <c r="BB27" s="309"/>
      <c r="BC27" s="309"/>
      <c r="BD27" s="309"/>
      <c r="BE27" s="309"/>
      <c r="BF27" s="309"/>
      <c r="BG27" s="309"/>
      <c r="BH27" s="309"/>
      <c r="BI27" s="309"/>
      <c r="BJ27" s="309"/>
      <c r="BK27" s="324"/>
    </row>
    <row r="28" spans="1:63" ht="30" customHeight="1" x14ac:dyDescent="0.75">
      <c r="A28" s="270">
        <v>21</v>
      </c>
      <c r="B28" s="912" t="s">
        <v>1175</v>
      </c>
      <c r="C28" s="913"/>
      <c r="D28" s="565"/>
      <c r="E28" s="98"/>
      <c r="F28" s="99">
        <v>6</v>
      </c>
      <c r="G28" s="100"/>
      <c r="H28" s="101"/>
      <c r="I28" s="222"/>
      <c r="J28" s="222"/>
      <c r="K28" s="222"/>
      <c r="L28" s="224"/>
      <c r="M28" s="328"/>
      <c r="N28" s="326"/>
      <c r="O28" s="228"/>
      <c r="P28" s="102"/>
      <c r="Q28" s="97"/>
      <c r="R28" s="98"/>
      <c r="S28" s="103"/>
      <c r="T28" s="309"/>
      <c r="U28" s="97"/>
      <c r="V28" s="102"/>
      <c r="W28" s="97"/>
      <c r="X28" s="98"/>
      <c r="Y28" s="103"/>
      <c r="Z28" s="310"/>
      <c r="AA28" s="310"/>
      <c r="AB28" s="310"/>
      <c r="AC28" s="308"/>
      <c r="AD28" s="308"/>
      <c r="AE28" s="311"/>
      <c r="AF28" s="311"/>
      <c r="AG28" s="311"/>
      <c r="AH28" s="311"/>
      <c r="AI28" s="310"/>
      <c r="AJ28" s="310"/>
      <c r="AK28" s="308"/>
      <c r="AL28" s="308"/>
      <c r="AM28" s="312"/>
      <c r="AN28" s="312"/>
      <c r="AO28" s="312"/>
      <c r="AP28" s="312"/>
      <c r="AQ28" s="312"/>
      <c r="AR28" s="312"/>
      <c r="AS28" s="312"/>
      <c r="AT28" s="312"/>
      <c r="AU28" s="310"/>
      <c r="AV28" s="308"/>
      <c r="AW28" s="308"/>
      <c r="AX28" s="309"/>
      <c r="AY28" s="309"/>
      <c r="AZ28" s="309"/>
      <c r="BA28" s="309"/>
      <c r="BB28" s="309"/>
      <c r="BC28" s="309"/>
      <c r="BD28" s="309"/>
      <c r="BE28" s="309"/>
      <c r="BF28" s="309"/>
      <c r="BG28" s="309"/>
      <c r="BH28" s="309"/>
      <c r="BI28" s="309"/>
      <c r="BJ28" s="309"/>
      <c r="BK28" s="324"/>
    </row>
    <row r="29" spans="1:63" ht="30" customHeight="1" x14ac:dyDescent="0.75">
      <c r="A29" s="270">
        <v>22</v>
      </c>
      <c r="B29" s="912" t="s">
        <v>1176</v>
      </c>
      <c r="C29" s="913"/>
      <c r="D29" s="565"/>
      <c r="E29" s="98"/>
      <c r="F29" s="99">
        <v>8</v>
      </c>
      <c r="G29" s="100"/>
      <c r="H29" s="101"/>
      <c r="I29" s="222"/>
      <c r="J29" s="222"/>
      <c r="K29" s="222"/>
      <c r="L29" s="224"/>
      <c r="M29" s="328"/>
      <c r="N29" s="326"/>
      <c r="O29" s="228"/>
      <c r="P29" s="102"/>
      <c r="Q29" s="97"/>
      <c r="R29" s="98"/>
      <c r="S29" s="103"/>
      <c r="T29" s="309"/>
      <c r="U29" s="97"/>
      <c r="V29" s="102"/>
      <c r="W29" s="97"/>
      <c r="X29" s="98"/>
      <c r="Y29" s="103"/>
      <c r="Z29" s="310"/>
      <c r="AA29" s="310"/>
      <c r="AB29" s="310"/>
      <c r="AC29" s="308"/>
      <c r="AD29" s="308"/>
      <c r="AE29" s="311"/>
      <c r="AF29" s="311"/>
      <c r="AG29" s="311"/>
      <c r="AH29" s="311"/>
      <c r="AI29" s="310"/>
      <c r="AJ29" s="310"/>
      <c r="AK29" s="308"/>
      <c r="AL29" s="308"/>
      <c r="AM29" s="312"/>
      <c r="AN29" s="312"/>
      <c r="AO29" s="312"/>
      <c r="AP29" s="312"/>
      <c r="AQ29" s="312"/>
      <c r="AR29" s="312"/>
      <c r="AS29" s="312"/>
      <c r="AT29" s="312"/>
      <c r="AU29" s="310"/>
      <c r="AV29" s="308"/>
      <c r="AW29" s="308"/>
      <c r="AX29" s="309"/>
      <c r="AY29" s="309"/>
      <c r="AZ29" s="309"/>
      <c r="BA29" s="309"/>
      <c r="BB29" s="309"/>
      <c r="BC29" s="309"/>
      <c r="BD29" s="309"/>
      <c r="BE29" s="309"/>
      <c r="BF29" s="309"/>
      <c r="BG29" s="309"/>
      <c r="BH29" s="309"/>
      <c r="BI29" s="309"/>
      <c r="BJ29" s="309"/>
      <c r="BK29" s="324"/>
    </row>
    <row r="30" spans="1:63" ht="30" customHeight="1" x14ac:dyDescent="0.75">
      <c r="A30" s="270">
        <v>23</v>
      </c>
      <c r="B30" s="912" t="s">
        <v>1177</v>
      </c>
      <c r="C30" s="913"/>
      <c r="D30" s="565"/>
      <c r="E30" s="98"/>
      <c r="F30" s="99">
        <v>20</v>
      </c>
      <c r="G30" s="100"/>
      <c r="H30" s="101"/>
      <c r="I30" s="222"/>
      <c r="J30" s="222"/>
      <c r="K30" s="222"/>
      <c r="L30" s="224"/>
      <c r="M30" s="328"/>
      <c r="N30" s="326"/>
      <c r="O30" s="228"/>
      <c r="P30" s="102"/>
      <c r="Q30" s="97"/>
      <c r="R30" s="98"/>
      <c r="S30" s="103"/>
      <c r="T30" s="309"/>
      <c r="U30" s="97"/>
      <c r="V30" s="102"/>
      <c r="W30" s="97"/>
      <c r="X30" s="98"/>
      <c r="Y30" s="103"/>
      <c r="Z30" s="310"/>
      <c r="AA30" s="310"/>
      <c r="AB30" s="310"/>
      <c r="AC30" s="308"/>
      <c r="AD30" s="308"/>
      <c r="AE30" s="311"/>
      <c r="AF30" s="311"/>
      <c r="AG30" s="311"/>
      <c r="AH30" s="311"/>
      <c r="AI30" s="310"/>
      <c r="AJ30" s="310"/>
      <c r="AK30" s="308"/>
      <c r="AL30" s="308"/>
      <c r="AM30" s="312"/>
      <c r="AN30" s="312"/>
      <c r="AO30" s="312"/>
      <c r="AP30" s="312"/>
      <c r="AQ30" s="312"/>
      <c r="AR30" s="312"/>
      <c r="AS30" s="312"/>
      <c r="AT30" s="312"/>
      <c r="AU30" s="310"/>
      <c r="AV30" s="308"/>
      <c r="AW30" s="308"/>
      <c r="AX30" s="309"/>
      <c r="AY30" s="309"/>
      <c r="AZ30" s="309"/>
      <c r="BA30" s="309"/>
      <c r="BB30" s="309"/>
      <c r="BC30" s="309"/>
      <c r="BD30" s="309"/>
      <c r="BE30" s="309"/>
      <c r="BF30" s="309"/>
      <c r="BG30" s="309"/>
      <c r="BH30" s="309"/>
      <c r="BI30" s="309"/>
      <c r="BJ30" s="309"/>
      <c r="BK30" s="324"/>
    </row>
    <row r="31" spans="1:63" ht="30" customHeight="1" x14ac:dyDescent="0.75">
      <c r="A31" s="270">
        <v>24</v>
      </c>
      <c r="B31" s="912" t="s">
        <v>1178</v>
      </c>
      <c r="C31" s="913"/>
      <c r="D31" s="565"/>
      <c r="E31" s="98"/>
      <c r="F31" s="99">
        <v>20</v>
      </c>
      <c r="G31" s="100"/>
      <c r="H31" s="101"/>
      <c r="I31" s="222"/>
      <c r="J31" s="222"/>
      <c r="K31" s="222"/>
      <c r="L31" s="224"/>
      <c r="M31" s="328"/>
      <c r="N31" s="326"/>
      <c r="O31" s="228"/>
      <c r="P31" s="102"/>
      <c r="Q31" s="97"/>
      <c r="R31" s="98"/>
      <c r="S31" s="103"/>
      <c r="T31" s="309"/>
      <c r="U31" s="97"/>
      <c r="V31" s="102"/>
      <c r="W31" s="97"/>
      <c r="X31" s="98"/>
      <c r="Y31" s="103"/>
      <c r="Z31" s="310"/>
      <c r="AA31" s="310"/>
      <c r="AB31" s="310"/>
      <c r="AC31" s="308"/>
      <c r="AD31" s="308"/>
      <c r="AE31" s="311"/>
      <c r="AF31" s="311"/>
      <c r="AG31" s="311"/>
      <c r="AH31" s="311"/>
      <c r="AI31" s="310"/>
      <c r="AJ31" s="310"/>
      <c r="AK31" s="308"/>
      <c r="AL31" s="308"/>
      <c r="AM31" s="312"/>
      <c r="AN31" s="312"/>
      <c r="AO31" s="312"/>
      <c r="AP31" s="312"/>
      <c r="AQ31" s="312"/>
      <c r="AR31" s="312"/>
      <c r="AS31" s="312"/>
      <c r="AT31" s="312"/>
      <c r="AU31" s="310"/>
      <c r="AV31" s="308"/>
      <c r="AW31" s="308"/>
      <c r="AX31" s="309"/>
      <c r="AY31" s="309"/>
      <c r="AZ31" s="309"/>
      <c r="BA31" s="309"/>
      <c r="BB31" s="309"/>
      <c r="BC31" s="309"/>
      <c r="BD31" s="309"/>
      <c r="BE31" s="309"/>
      <c r="BF31" s="309"/>
      <c r="BG31" s="309"/>
      <c r="BH31" s="309"/>
      <c r="BI31" s="309"/>
      <c r="BJ31" s="309"/>
      <c r="BK31" s="324"/>
    </row>
    <row r="32" spans="1:63" ht="30" customHeight="1" x14ac:dyDescent="0.75">
      <c r="A32" s="270">
        <v>25</v>
      </c>
      <c r="B32" s="912" t="s">
        <v>1179</v>
      </c>
      <c r="C32" s="913"/>
      <c r="D32" s="565"/>
      <c r="E32" s="98"/>
      <c r="F32" s="99">
        <v>8</v>
      </c>
      <c r="G32" s="100"/>
      <c r="H32" s="101"/>
      <c r="I32" s="222"/>
      <c r="J32" s="222"/>
      <c r="K32" s="222"/>
      <c r="L32" s="224"/>
      <c r="M32" s="328"/>
      <c r="N32" s="326"/>
      <c r="O32" s="228"/>
      <c r="P32" s="102"/>
      <c r="Q32" s="97"/>
      <c r="R32" s="98"/>
      <c r="S32" s="103"/>
      <c r="T32" s="309"/>
      <c r="U32" s="97"/>
      <c r="V32" s="102"/>
      <c r="W32" s="97"/>
      <c r="X32" s="98"/>
      <c r="Y32" s="103"/>
      <c r="Z32" s="310"/>
      <c r="AA32" s="310"/>
      <c r="AB32" s="310"/>
      <c r="AC32" s="308"/>
      <c r="AD32" s="308"/>
      <c r="AE32" s="311"/>
      <c r="AF32" s="311"/>
      <c r="AG32" s="311"/>
      <c r="AH32" s="311"/>
      <c r="AI32" s="310"/>
      <c r="AJ32" s="310"/>
      <c r="AK32" s="308"/>
      <c r="AL32" s="308"/>
      <c r="AM32" s="312"/>
      <c r="AN32" s="312"/>
      <c r="AO32" s="312"/>
      <c r="AP32" s="312"/>
      <c r="AQ32" s="312"/>
      <c r="AR32" s="312"/>
      <c r="AS32" s="312"/>
      <c r="AT32" s="312"/>
      <c r="AU32" s="310"/>
      <c r="AV32" s="308"/>
      <c r="AW32" s="308"/>
      <c r="AX32" s="309"/>
      <c r="AY32" s="309"/>
      <c r="AZ32" s="309"/>
      <c r="BA32" s="309"/>
      <c r="BB32" s="309"/>
      <c r="BC32" s="309"/>
      <c r="BD32" s="309"/>
      <c r="BE32" s="309"/>
      <c r="BF32" s="309"/>
      <c r="BG32" s="309"/>
      <c r="BH32" s="309"/>
      <c r="BI32" s="309"/>
      <c r="BJ32" s="309"/>
      <c r="BK32" s="324"/>
    </row>
    <row r="33" spans="1:63" ht="30" customHeight="1" x14ac:dyDescent="0.75">
      <c r="A33" s="270">
        <v>26</v>
      </c>
      <c r="B33" s="912" t="s">
        <v>1180</v>
      </c>
      <c r="C33" s="913"/>
      <c r="D33" s="565"/>
      <c r="E33" s="98"/>
      <c r="F33" s="99">
        <v>20</v>
      </c>
      <c r="G33" s="100"/>
      <c r="H33" s="101"/>
      <c r="I33" s="222"/>
      <c r="J33" s="222"/>
      <c r="K33" s="222"/>
      <c r="L33" s="224"/>
      <c r="M33" s="328"/>
      <c r="N33" s="326"/>
      <c r="O33" s="228"/>
      <c r="P33" s="102"/>
      <c r="Q33" s="97"/>
      <c r="R33" s="98"/>
      <c r="S33" s="103"/>
      <c r="T33" s="309"/>
      <c r="U33" s="97"/>
      <c r="V33" s="102"/>
      <c r="W33" s="97"/>
      <c r="X33" s="98"/>
      <c r="Y33" s="103"/>
      <c r="Z33" s="310"/>
      <c r="AA33" s="310"/>
      <c r="AB33" s="310"/>
      <c r="AC33" s="308"/>
      <c r="AD33" s="308"/>
      <c r="AE33" s="311"/>
      <c r="AF33" s="311"/>
      <c r="AG33" s="311"/>
      <c r="AH33" s="311"/>
      <c r="AI33" s="310"/>
      <c r="AJ33" s="310"/>
      <c r="AK33" s="308"/>
      <c r="AL33" s="308"/>
      <c r="AM33" s="312"/>
      <c r="AN33" s="312"/>
      <c r="AO33" s="312"/>
      <c r="AP33" s="312"/>
      <c r="AQ33" s="312"/>
      <c r="AR33" s="312"/>
      <c r="AS33" s="312"/>
      <c r="AT33" s="312"/>
      <c r="AU33" s="310"/>
      <c r="AV33" s="308"/>
      <c r="AW33" s="308"/>
      <c r="AX33" s="309"/>
      <c r="AY33" s="309"/>
      <c r="AZ33" s="309"/>
      <c r="BA33" s="309"/>
      <c r="BB33" s="309"/>
      <c r="BC33" s="309"/>
      <c r="BD33" s="309"/>
      <c r="BE33" s="309"/>
      <c r="BF33" s="309"/>
      <c r="BG33" s="309"/>
      <c r="BH33" s="309"/>
      <c r="BI33" s="309"/>
      <c r="BJ33" s="309"/>
      <c r="BK33" s="324"/>
    </row>
    <row r="34" spans="1:63" ht="30" customHeight="1" x14ac:dyDescent="0.75">
      <c r="A34" s="270">
        <v>27</v>
      </c>
      <c r="B34" s="912" t="s">
        <v>1181</v>
      </c>
      <c r="C34" s="913"/>
      <c r="D34" s="565"/>
      <c r="E34" s="98"/>
      <c r="F34" s="99">
        <v>6</v>
      </c>
      <c r="G34" s="100"/>
      <c r="H34" s="101"/>
      <c r="I34" s="222"/>
      <c r="J34" s="222"/>
      <c r="K34" s="222"/>
      <c r="L34" s="224"/>
      <c r="M34" s="328"/>
      <c r="N34" s="326"/>
      <c r="O34" s="228"/>
      <c r="P34" s="102"/>
      <c r="Q34" s="97"/>
      <c r="R34" s="98"/>
      <c r="S34" s="103"/>
      <c r="T34" s="309"/>
      <c r="U34" s="97"/>
      <c r="V34" s="102"/>
      <c r="W34" s="97"/>
      <c r="X34" s="98"/>
      <c r="Y34" s="103"/>
      <c r="Z34" s="310"/>
      <c r="AA34" s="310"/>
      <c r="AB34" s="310"/>
      <c r="AC34" s="308"/>
      <c r="AD34" s="308"/>
      <c r="AE34" s="311"/>
      <c r="AF34" s="311"/>
      <c r="AG34" s="311"/>
      <c r="AH34" s="311"/>
      <c r="AI34" s="310"/>
      <c r="AJ34" s="310"/>
      <c r="AK34" s="308"/>
      <c r="AL34" s="308"/>
      <c r="AM34" s="312"/>
      <c r="AN34" s="312"/>
      <c r="AO34" s="312"/>
      <c r="AP34" s="312"/>
      <c r="AQ34" s="312"/>
      <c r="AR34" s="312"/>
      <c r="AS34" s="312"/>
      <c r="AT34" s="312"/>
      <c r="AU34" s="310"/>
      <c r="AV34" s="308"/>
      <c r="AW34" s="308"/>
      <c r="AX34" s="309"/>
      <c r="AY34" s="309"/>
      <c r="AZ34" s="309"/>
      <c r="BA34" s="309"/>
      <c r="BB34" s="309"/>
      <c r="BC34" s="309"/>
      <c r="BD34" s="309"/>
      <c r="BE34" s="309"/>
      <c r="BF34" s="309"/>
      <c r="BG34" s="309"/>
      <c r="BH34" s="309"/>
      <c r="BI34" s="309"/>
      <c r="BJ34" s="309"/>
      <c r="BK34" s="324"/>
    </row>
    <row r="35" spans="1:63" ht="30" customHeight="1" x14ac:dyDescent="0.75">
      <c r="A35" s="270">
        <v>28</v>
      </c>
      <c r="B35" s="912" t="s">
        <v>1182</v>
      </c>
      <c r="C35" s="913"/>
      <c r="D35" s="565"/>
      <c r="E35" s="98"/>
      <c r="F35" s="99">
        <v>8</v>
      </c>
      <c r="G35" s="100"/>
      <c r="H35" s="101"/>
      <c r="I35" s="222"/>
      <c r="J35" s="222"/>
      <c r="K35" s="222"/>
      <c r="L35" s="224"/>
      <c r="M35" s="328"/>
      <c r="N35" s="326"/>
      <c r="O35" s="228"/>
      <c r="P35" s="102"/>
      <c r="Q35" s="97"/>
      <c r="R35" s="98"/>
      <c r="S35" s="103"/>
      <c r="T35" s="309"/>
      <c r="U35" s="97"/>
      <c r="V35" s="102"/>
      <c r="W35" s="97"/>
      <c r="X35" s="98"/>
      <c r="Y35" s="103"/>
      <c r="Z35" s="310"/>
      <c r="AA35" s="310"/>
      <c r="AB35" s="310"/>
      <c r="AC35" s="308"/>
      <c r="AD35" s="308"/>
      <c r="AE35" s="311"/>
      <c r="AF35" s="311"/>
      <c r="AG35" s="311"/>
      <c r="AH35" s="311"/>
      <c r="AI35" s="310"/>
      <c r="AJ35" s="310"/>
      <c r="AK35" s="308"/>
      <c r="AL35" s="308"/>
      <c r="AM35" s="312"/>
      <c r="AN35" s="312"/>
      <c r="AO35" s="312"/>
      <c r="AP35" s="312"/>
      <c r="AQ35" s="312"/>
      <c r="AR35" s="312"/>
      <c r="AS35" s="312"/>
      <c r="AT35" s="312"/>
      <c r="AU35" s="310"/>
      <c r="AV35" s="308"/>
      <c r="AW35" s="308"/>
      <c r="AX35" s="309"/>
      <c r="AY35" s="309"/>
      <c r="AZ35" s="309"/>
      <c r="BA35" s="309"/>
      <c r="BB35" s="309"/>
      <c r="BC35" s="309"/>
      <c r="BD35" s="309"/>
      <c r="BE35" s="309"/>
      <c r="BF35" s="309"/>
      <c r="BG35" s="309"/>
      <c r="BH35" s="309"/>
      <c r="BI35" s="309"/>
      <c r="BJ35" s="309"/>
      <c r="BK35" s="324"/>
    </row>
    <row r="36" spans="1:63" ht="30" customHeight="1" x14ac:dyDescent="0.75">
      <c r="A36" s="270">
        <v>29</v>
      </c>
      <c r="B36" s="912" t="s">
        <v>1183</v>
      </c>
      <c r="C36" s="913"/>
      <c r="D36" s="565"/>
      <c r="E36" s="98"/>
      <c r="F36" s="99">
        <v>6</v>
      </c>
      <c r="G36" s="100"/>
      <c r="H36" s="101"/>
      <c r="I36" s="222"/>
      <c r="J36" s="222"/>
      <c r="K36" s="222"/>
      <c r="L36" s="224"/>
      <c r="M36" s="328"/>
      <c r="N36" s="326"/>
      <c r="O36" s="228"/>
      <c r="P36" s="102"/>
      <c r="Q36" s="97"/>
      <c r="R36" s="98"/>
      <c r="S36" s="103"/>
      <c r="T36" s="309"/>
      <c r="U36" s="97"/>
      <c r="V36" s="102"/>
      <c r="W36" s="97"/>
      <c r="X36" s="98"/>
      <c r="Y36" s="103"/>
      <c r="Z36" s="310"/>
      <c r="AA36" s="310"/>
      <c r="AB36" s="310"/>
      <c r="AC36" s="308"/>
      <c r="AD36" s="308"/>
      <c r="AE36" s="311"/>
      <c r="AF36" s="311"/>
      <c r="AG36" s="311"/>
      <c r="AH36" s="311"/>
      <c r="AI36" s="310"/>
      <c r="AJ36" s="310"/>
      <c r="AK36" s="308"/>
      <c r="AL36" s="308"/>
      <c r="AM36" s="312"/>
      <c r="AN36" s="312"/>
      <c r="AO36" s="312"/>
      <c r="AP36" s="312"/>
      <c r="AQ36" s="312"/>
      <c r="AR36" s="312"/>
      <c r="AS36" s="312"/>
      <c r="AT36" s="312"/>
      <c r="AU36" s="310"/>
      <c r="AV36" s="308"/>
      <c r="AW36" s="308"/>
      <c r="AX36" s="309"/>
      <c r="AY36" s="309"/>
      <c r="AZ36" s="309"/>
      <c r="BA36" s="309"/>
      <c r="BB36" s="309"/>
      <c r="BC36" s="309"/>
      <c r="BD36" s="309"/>
      <c r="BE36" s="309"/>
      <c r="BF36" s="309"/>
      <c r="BG36" s="309"/>
      <c r="BH36" s="309"/>
      <c r="BI36" s="309"/>
      <c r="BJ36" s="309"/>
      <c r="BK36" s="324"/>
    </row>
    <row r="37" spans="1:63" ht="30" customHeight="1" x14ac:dyDescent="0.75">
      <c r="A37" s="270">
        <v>30</v>
      </c>
      <c r="B37" s="912" t="s">
        <v>1184</v>
      </c>
      <c r="C37" s="913"/>
      <c r="D37" s="565"/>
      <c r="E37" s="98"/>
      <c r="F37" s="99">
        <v>20</v>
      </c>
      <c r="G37" s="100"/>
      <c r="H37" s="101"/>
      <c r="I37" s="222"/>
      <c r="J37" s="222"/>
      <c r="K37" s="222"/>
      <c r="L37" s="224"/>
      <c r="M37" s="328"/>
      <c r="N37" s="326"/>
      <c r="O37" s="228"/>
      <c r="P37" s="102"/>
      <c r="Q37" s="97"/>
      <c r="R37" s="98"/>
      <c r="S37" s="103"/>
      <c r="T37" s="309"/>
      <c r="U37" s="97"/>
      <c r="V37" s="102"/>
      <c r="W37" s="97"/>
      <c r="X37" s="98"/>
      <c r="Y37" s="103"/>
      <c r="Z37" s="310"/>
      <c r="AA37" s="310"/>
      <c r="AB37" s="310"/>
      <c r="AC37" s="308"/>
      <c r="AD37" s="308"/>
      <c r="AE37" s="311"/>
      <c r="AF37" s="311"/>
      <c r="AG37" s="311"/>
      <c r="AH37" s="311"/>
      <c r="AI37" s="310"/>
      <c r="AJ37" s="310"/>
      <c r="AK37" s="308"/>
      <c r="AL37" s="308"/>
      <c r="AM37" s="312"/>
      <c r="AN37" s="312"/>
      <c r="AO37" s="312"/>
      <c r="AP37" s="312"/>
      <c r="AQ37" s="312"/>
      <c r="AR37" s="312"/>
      <c r="AS37" s="312"/>
      <c r="AT37" s="312"/>
      <c r="AU37" s="310"/>
      <c r="AV37" s="308"/>
      <c r="AW37" s="308"/>
      <c r="AX37" s="309"/>
      <c r="AY37" s="309"/>
      <c r="AZ37" s="309"/>
      <c r="BA37" s="309"/>
      <c r="BB37" s="309"/>
      <c r="BC37" s="309"/>
      <c r="BD37" s="309"/>
      <c r="BE37" s="309"/>
      <c r="BF37" s="309"/>
      <c r="BG37" s="309"/>
      <c r="BH37" s="309"/>
      <c r="BI37" s="309"/>
      <c r="BJ37" s="309"/>
      <c r="BK37" s="324"/>
    </row>
    <row r="38" spans="1:63" ht="30" customHeight="1" x14ac:dyDescent="0.75">
      <c r="A38" s="270">
        <v>31</v>
      </c>
      <c r="B38" s="912" t="s">
        <v>1185</v>
      </c>
      <c r="C38" s="913"/>
      <c r="D38" s="565"/>
      <c r="E38" s="98"/>
      <c r="F38" s="99">
        <v>8</v>
      </c>
      <c r="G38" s="100"/>
      <c r="H38" s="101"/>
      <c r="I38" s="222"/>
      <c r="J38" s="222"/>
      <c r="K38" s="222"/>
      <c r="L38" s="224"/>
      <c r="M38" s="328"/>
      <c r="N38" s="326"/>
      <c r="O38" s="228"/>
      <c r="P38" s="102"/>
      <c r="Q38" s="97"/>
      <c r="R38" s="98"/>
      <c r="S38" s="103"/>
      <c r="T38" s="309"/>
      <c r="U38" s="97"/>
      <c r="V38" s="102"/>
      <c r="W38" s="97"/>
      <c r="X38" s="98"/>
      <c r="Y38" s="103"/>
      <c r="Z38" s="310"/>
      <c r="AA38" s="310"/>
      <c r="AB38" s="310"/>
      <c r="AC38" s="308"/>
      <c r="AD38" s="308"/>
      <c r="AE38" s="311"/>
      <c r="AF38" s="311"/>
      <c r="AG38" s="311"/>
      <c r="AH38" s="311"/>
      <c r="AI38" s="310"/>
      <c r="AJ38" s="310"/>
      <c r="AK38" s="308"/>
      <c r="AL38" s="308"/>
      <c r="AM38" s="312"/>
      <c r="AN38" s="312"/>
      <c r="AO38" s="312"/>
      <c r="AP38" s="312"/>
      <c r="AQ38" s="312"/>
      <c r="AR38" s="312"/>
      <c r="AS38" s="312"/>
      <c r="AT38" s="312"/>
      <c r="AU38" s="310"/>
      <c r="AV38" s="308"/>
      <c r="AW38" s="308"/>
      <c r="AX38" s="309"/>
      <c r="AY38" s="309"/>
      <c r="AZ38" s="309"/>
      <c r="BA38" s="309"/>
      <c r="BB38" s="309"/>
      <c r="BC38" s="309"/>
      <c r="BD38" s="309"/>
      <c r="BE38" s="309"/>
      <c r="BF38" s="309"/>
      <c r="BG38" s="309"/>
      <c r="BH38" s="309"/>
      <c r="BI38" s="309"/>
      <c r="BJ38" s="309"/>
      <c r="BK38" s="324"/>
    </row>
    <row r="39" spans="1:63" ht="30" customHeight="1" x14ac:dyDescent="0.75">
      <c r="A39" s="270">
        <v>32</v>
      </c>
      <c r="B39" s="912" t="s">
        <v>1186</v>
      </c>
      <c r="C39" s="913"/>
      <c r="D39" s="565"/>
      <c r="E39" s="98"/>
      <c r="F39" s="99">
        <v>4</v>
      </c>
      <c r="G39" s="100"/>
      <c r="H39" s="101"/>
      <c r="I39" s="222"/>
      <c r="J39" s="222"/>
      <c r="K39" s="222"/>
      <c r="L39" s="224"/>
      <c r="M39" s="328"/>
      <c r="N39" s="326"/>
      <c r="O39" s="228"/>
      <c r="P39" s="102"/>
      <c r="Q39" s="97"/>
      <c r="R39" s="98"/>
      <c r="S39" s="103"/>
      <c r="T39" s="309"/>
      <c r="U39" s="97"/>
      <c r="V39" s="102"/>
      <c r="W39" s="97"/>
      <c r="X39" s="98"/>
      <c r="Y39" s="103"/>
      <c r="Z39" s="310"/>
      <c r="AA39" s="310"/>
      <c r="AB39" s="310"/>
      <c r="AC39" s="308"/>
      <c r="AD39" s="308"/>
      <c r="AE39" s="311"/>
      <c r="AF39" s="311"/>
      <c r="AG39" s="311"/>
      <c r="AH39" s="311"/>
      <c r="AI39" s="310"/>
      <c r="AJ39" s="310"/>
      <c r="AK39" s="308"/>
      <c r="AL39" s="308"/>
      <c r="AM39" s="312"/>
      <c r="AN39" s="312"/>
      <c r="AO39" s="312"/>
      <c r="AP39" s="312"/>
      <c r="AQ39" s="312"/>
      <c r="AR39" s="312"/>
      <c r="AS39" s="312"/>
      <c r="AT39" s="312"/>
      <c r="AU39" s="310"/>
      <c r="AV39" s="308"/>
      <c r="AW39" s="308"/>
      <c r="AX39" s="309"/>
      <c r="AY39" s="309"/>
      <c r="AZ39" s="309"/>
      <c r="BA39" s="309"/>
      <c r="BB39" s="309"/>
      <c r="BC39" s="309"/>
      <c r="BD39" s="309"/>
      <c r="BE39" s="309"/>
      <c r="BF39" s="309"/>
      <c r="BG39" s="309"/>
      <c r="BH39" s="309"/>
      <c r="BI39" s="309"/>
      <c r="BJ39" s="309"/>
      <c r="BK39" s="324"/>
    </row>
    <row r="40" spans="1:63" ht="30" customHeight="1" x14ac:dyDescent="0.75">
      <c r="A40" s="270">
        <v>33</v>
      </c>
      <c r="B40" s="912" t="s">
        <v>1187</v>
      </c>
      <c r="C40" s="913"/>
      <c r="D40" s="565"/>
      <c r="E40" s="98"/>
      <c r="F40" s="99">
        <v>2</v>
      </c>
      <c r="G40" s="100"/>
      <c r="H40" s="101"/>
      <c r="I40" s="222"/>
      <c r="J40" s="222"/>
      <c r="K40" s="222"/>
      <c r="L40" s="224"/>
      <c r="M40" s="328"/>
      <c r="N40" s="326"/>
      <c r="O40" s="228"/>
      <c r="P40" s="102"/>
      <c r="Q40" s="97"/>
      <c r="R40" s="98"/>
      <c r="S40" s="103"/>
      <c r="T40" s="309"/>
      <c r="U40" s="97"/>
      <c r="V40" s="102"/>
      <c r="W40" s="97"/>
      <c r="X40" s="98"/>
      <c r="Y40" s="103"/>
      <c r="Z40" s="310"/>
      <c r="AA40" s="310"/>
      <c r="AB40" s="310"/>
      <c r="AC40" s="308"/>
      <c r="AD40" s="308"/>
      <c r="AE40" s="311"/>
      <c r="AF40" s="311"/>
      <c r="AG40" s="311"/>
      <c r="AH40" s="311"/>
      <c r="AI40" s="310"/>
      <c r="AJ40" s="310"/>
      <c r="AK40" s="308"/>
      <c r="AL40" s="308"/>
      <c r="AM40" s="312"/>
      <c r="AN40" s="312"/>
      <c r="AO40" s="312"/>
      <c r="AP40" s="312"/>
      <c r="AQ40" s="312"/>
      <c r="AR40" s="312"/>
      <c r="AS40" s="312"/>
      <c r="AT40" s="312"/>
      <c r="AU40" s="310"/>
      <c r="AV40" s="308"/>
      <c r="AW40" s="308"/>
      <c r="AX40" s="309"/>
      <c r="AY40" s="309"/>
      <c r="AZ40" s="309"/>
      <c r="BA40" s="309"/>
      <c r="BB40" s="309"/>
      <c r="BC40" s="309"/>
      <c r="BD40" s="309"/>
      <c r="BE40" s="309"/>
      <c r="BF40" s="309"/>
      <c r="BG40" s="309"/>
      <c r="BH40" s="309"/>
      <c r="BI40" s="309"/>
      <c r="BJ40" s="309"/>
      <c r="BK40" s="324"/>
    </row>
    <row r="41" spans="1:63" ht="30" customHeight="1" x14ac:dyDescent="0.75">
      <c r="A41" s="270">
        <v>34</v>
      </c>
      <c r="B41" s="912" t="s">
        <v>1188</v>
      </c>
      <c r="C41" s="913"/>
      <c r="D41" s="565"/>
      <c r="E41" s="98"/>
      <c r="F41" s="99">
        <v>6</v>
      </c>
      <c r="G41" s="100"/>
      <c r="H41" s="101"/>
      <c r="I41" s="222"/>
      <c r="J41" s="222"/>
      <c r="K41" s="222"/>
      <c r="L41" s="224"/>
      <c r="M41" s="328"/>
      <c r="N41" s="326"/>
      <c r="O41" s="228"/>
      <c r="P41" s="102"/>
      <c r="Q41" s="97"/>
      <c r="R41" s="98"/>
      <c r="S41" s="103"/>
      <c r="T41" s="309"/>
      <c r="U41" s="97"/>
      <c r="V41" s="102"/>
      <c r="W41" s="97"/>
      <c r="X41" s="98"/>
      <c r="Y41" s="103"/>
      <c r="Z41" s="310"/>
      <c r="AA41" s="310"/>
      <c r="AB41" s="310"/>
      <c r="AC41" s="308"/>
      <c r="AD41" s="308"/>
      <c r="AE41" s="311"/>
      <c r="AF41" s="311"/>
      <c r="AG41" s="311"/>
      <c r="AH41" s="311"/>
      <c r="AI41" s="310"/>
      <c r="AJ41" s="310"/>
      <c r="AK41" s="308"/>
      <c r="AL41" s="308"/>
      <c r="AM41" s="312"/>
      <c r="AN41" s="312"/>
      <c r="AO41" s="312"/>
      <c r="AP41" s="312"/>
      <c r="AQ41" s="312"/>
      <c r="AR41" s="312"/>
      <c r="AS41" s="312"/>
      <c r="AT41" s="312"/>
      <c r="AU41" s="310"/>
      <c r="AV41" s="308"/>
      <c r="AW41" s="308"/>
      <c r="AX41" s="309"/>
      <c r="AY41" s="309"/>
      <c r="AZ41" s="309"/>
      <c r="BA41" s="309"/>
      <c r="BB41" s="309"/>
      <c r="BC41" s="309"/>
      <c r="BD41" s="309"/>
      <c r="BE41" s="309"/>
      <c r="BF41" s="309"/>
      <c r="BG41" s="309"/>
      <c r="BH41" s="309"/>
      <c r="BI41" s="309"/>
      <c r="BJ41" s="309"/>
      <c r="BK41" s="324"/>
    </row>
    <row r="42" spans="1:63" ht="30" customHeight="1" x14ac:dyDescent="0.75">
      <c r="A42" s="270">
        <v>35</v>
      </c>
      <c r="B42" s="912" t="s">
        <v>1189</v>
      </c>
      <c r="C42" s="913"/>
      <c r="D42" s="565"/>
      <c r="E42" s="98"/>
      <c r="F42" s="99">
        <v>2</v>
      </c>
      <c r="G42" s="100"/>
      <c r="H42" s="101"/>
      <c r="I42" s="222"/>
      <c r="J42" s="222"/>
      <c r="K42" s="222"/>
      <c r="L42" s="224"/>
      <c r="M42" s="328"/>
      <c r="N42" s="326"/>
      <c r="O42" s="228"/>
      <c r="P42" s="102"/>
      <c r="Q42" s="97"/>
      <c r="R42" s="98"/>
      <c r="S42" s="103"/>
      <c r="T42" s="309"/>
      <c r="U42" s="97"/>
      <c r="V42" s="102"/>
      <c r="W42" s="97"/>
      <c r="X42" s="98"/>
      <c r="Y42" s="103"/>
      <c r="Z42" s="310"/>
      <c r="AA42" s="310"/>
      <c r="AB42" s="310"/>
      <c r="AC42" s="308"/>
      <c r="AD42" s="308"/>
      <c r="AE42" s="311"/>
      <c r="AF42" s="311"/>
      <c r="AG42" s="311"/>
      <c r="AH42" s="311"/>
      <c r="AI42" s="310"/>
      <c r="AJ42" s="310"/>
      <c r="AK42" s="308"/>
      <c r="AL42" s="308"/>
      <c r="AM42" s="312"/>
      <c r="AN42" s="312"/>
      <c r="AO42" s="312"/>
      <c r="AP42" s="312"/>
      <c r="AQ42" s="312"/>
      <c r="AR42" s="312"/>
      <c r="AS42" s="312"/>
      <c r="AT42" s="312"/>
      <c r="AU42" s="310"/>
      <c r="AV42" s="308"/>
      <c r="AW42" s="308"/>
      <c r="AX42" s="309"/>
      <c r="AY42" s="309"/>
      <c r="AZ42" s="309"/>
      <c r="BA42" s="309"/>
      <c r="BB42" s="309"/>
      <c r="BC42" s="309"/>
      <c r="BD42" s="309"/>
      <c r="BE42" s="309"/>
      <c r="BF42" s="309"/>
      <c r="BG42" s="309"/>
      <c r="BH42" s="309"/>
      <c r="BI42" s="309"/>
      <c r="BJ42" s="309"/>
      <c r="BK42" s="324"/>
    </row>
    <row r="43" spans="1:63" ht="30" customHeight="1" x14ac:dyDescent="0.75">
      <c r="A43" s="270">
        <v>36</v>
      </c>
      <c r="B43" s="912" t="s">
        <v>1190</v>
      </c>
      <c r="C43" s="913"/>
      <c r="D43" s="565"/>
      <c r="E43" s="98"/>
      <c r="F43" s="99">
        <v>20</v>
      </c>
      <c r="G43" s="100"/>
      <c r="H43" s="101"/>
      <c r="I43" s="222"/>
      <c r="J43" s="222"/>
      <c r="K43" s="222"/>
      <c r="L43" s="224"/>
      <c r="M43" s="328"/>
      <c r="N43" s="326"/>
      <c r="O43" s="228"/>
      <c r="P43" s="102"/>
      <c r="Q43" s="97"/>
      <c r="R43" s="98"/>
      <c r="S43" s="103"/>
      <c r="T43" s="309"/>
      <c r="U43" s="97"/>
      <c r="V43" s="102"/>
      <c r="W43" s="97"/>
      <c r="X43" s="98"/>
      <c r="Y43" s="103"/>
      <c r="Z43" s="310"/>
      <c r="AA43" s="310"/>
      <c r="AB43" s="310"/>
      <c r="AC43" s="308"/>
      <c r="AD43" s="308"/>
      <c r="AE43" s="311"/>
      <c r="AF43" s="311"/>
      <c r="AG43" s="311"/>
      <c r="AH43" s="311"/>
      <c r="AI43" s="310"/>
      <c r="AJ43" s="310"/>
      <c r="AK43" s="308"/>
      <c r="AL43" s="308"/>
      <c r="AM43" s="312"/>
      <c r="AN43" s="312"/>
      <c r="AO43" s="312"/>
      <c r="AP43" s="312"/>
      <c r="AQ43" s="312"/>
      <c r="AR43" s="312"/>
      <c r="AS43" s="312"/>
      <c r="AT43" s="312"/>
      <c r="AU43" s="310"/>
      <c r="AV43" s="308"/>
      <c r="AW43" s="308"/>
      <c r="AX43" s="309"/>
      <c r="AY43" s="309"/>
      <c r="AZ43" s="309"/>
      <c r="BA43" s="309"/>
      <c r="BB43" s="309"/>
      <c r="BC43" s="309"/>
      <c r="BD43" s="309"/>
      <c r="BE43" s="309"/>
      <c r="BF43" s="309"/>
      <c r="BG43" s="309"/>
      <c r="BH43" s="309"/>
      <c r="BI43" s="309"/>
      <c r="BJ43" s="309"/>
      <c r="BK43" s="324"/>
    </row>
    <row r="44" spans="1:63" ht="30" customHeight="1" x14ac:dyDescent="0.75">
      <c r="A44" s="270">
        <v>37</v>
      </c>
      <c r="B44" s="912" t="s">
        <v>1191</v>
      </c>
      <c r="C44" s="913"/>
      <c r="D44" s="565"/>
      <c r="E44" s="98"/>
      <c r="F44" s="99">
        <v>20</v>
      </c>
      <c r="G44" s="100"/>
      <c r="H44" s="101"/>
      <c r="I44" s="222"/>
      <c r="J44" s="222"/>
      <c r="K44" s="222"/>
      <c r="L44" s="224"/>
      <c r="M44" s="328"/>
      <c r="N44" s="326"/>
      <c r="O44" s="228"/>
      <c r="P44" s="102"/>
      <c r="Q44" s="97"/>
      <c r="R44" s="98"/>
      <c r="S44" s="103"/>
      <c r="T44" s="309"/>
      <c r="U44" s="97"/>
      <c r="V44" s="102"/>
      <c r="W44" s="97"/>
      <c r="X44" s="98"/>
      <c r="Y44" s="103"/>
      <c r="Z44" s="310"/>
      <c r="AA44" s="310"/>
      <c r="AB44" s="310"/>
      <c r="AC44" s="308"/>
      <c r="AD44" s="308"/>
      <c r="AE44" s="311"/>
      <c r="AF44" s="311"/>
      <c r="AG44" s="311"/>
      <c r="AH44" s="311"/>
      <c r="AI44" s="310"/>
      <c r="AJ44" s="310"/>
      <c r="AK44" s="308"/>
      <c r="AL44" s="308"/>
      <c r="AM44" s="312"/>
      <c r="AN44" s="312"/>
      <c r="AO44" s="312"/>
      <c r="AP44" s="312"/>
      <c r="AQ44" s="312"/>
      <c r="AR44" s="312"/>
      <c r="AS44" s="312"/>
      <c r="AT44" s="312"/>
      <c r="AU44" s="310"/>
      <c r="AV44" s="308"/>
      <c r="AW44" s="308"/>
      <c r="AX44" s="309"/>
      <c r="AY44" s="309"/>
      <c r="AZ44" s="309"/>
      <c r="BA44" s="309"/>
      <c r="BB44" s="309"/>
      <c r="BC44" s="309"/>
      <c r="BD44" s="309"/>
      <c r="BE44" s="309"/>
      <c r="BF44" s="309"/>
      <c r="BG44" s="309"/>
      <c r="BH44" s="309"/>
      <c r="BI44" s="309"/>
      <c r="BJ44" s="309"/>
      <c r="BK44" s="324"/>
    </row>
    <row r="45" spans="1:63" ht="30" customHeight="1" x14ac:dyDescent="0.75">
      <c r="A45" s="270">
        <v>38</v>
      </c>
      <c r="B45" s="912" t="s">
        <v>1192</v>
      </c>
      <c r="C45" s="913"/>
      <c r="D45" s="565"/>
      <c r="E45" s="98"/>
      <c r="F45" s="99">
        <v>20</v>
      </c>
      <c r="G45" s="100"/>
      <c r="H45" s="101"/>
      <c r="I45" s="222"/>
      <c r="J45" s="222"/>
      <c r="K45" s="222"/>
      <c r="L45" s="224"/>
      <c r="M45" s="328"/>
      <c r="N45" s="326"/>
      <c r="O45" s="228"/>
      <c r="P45" s="102"/>
      <c r="Q45" s="97"/>
      <c r="R45" s="98"/>
      <c r="S45" s="103"/>
      <c r="T45" s="309"/>
      <c r="U45" s="97"/>
      <c r="V45" s="102"/>
      <c r="W45" s="97"/>
      <c r="X45" s="98"/>
      <c r="Y45" s="103"/>
      <c r="Z45" s="310"/>
      <c r="AA45" s="310"/>
      <c r="AB45" s="310"/>
      <c r="AC45" s="308"/>
      <c r="AD45" s="308"/>
      <c r="AE45" s="311"/>
      <c r="AF45" s="311"/>
      <c r="AG45" s="311"/>
      <c r="AH45" s="311"/>
      <c r="AI45" s="310"/>
      <c r="AJ45" s="310"/>
      <c r="AK45" s="308"/>
      <c r="AL45" s="308"/>
      <c r="AM45" s="312"/>
      <c r="AN45" s="312"/>
      <c r="AO45" s="312"/>
      <c r="AP45" s="312"/>
      <c r="AQ45" s="312"/>
      <c r="AR45" s="312"/>
      <c r="AS45" s="312"/>
      <c r="AT45" s="312"/>
      <c r="AU45" s="310"/>
      <c r="AV45" s="308"/>
      <c r="AW45" s="308"/>
      <c r="AX45" s="309"/>
      <c r="AY45" s="309"/>
      <c r="AZ45" s="309"/>
      <c r="BA45" s="309"/>
      <c r="BB45" s="309"/>
      <c r="BC45" s="309"/>
      <c r="BD45" s="309"/>
      <c r="BE45" s="309"/>
      <c r="BF45" s="309"/>
      <c r="BG45" s="309"/>
      <c r="BH45" s="309"/>
      <c r="BI45" s="309"/>
      <c r="BJ45" s="309"/>
      <c r="BK45" s="324"/>
    </row>
    <row r="46" spans="1:63" ht="30" customHeight="1" x14ac:dyDescent="0.75">
      <c r="A46" s="270">
        <v>39</v>
      </c>
      <c r="B46" s="912" t="s">
        <v>1193</v>
      </c>
      <c r="C46" s="913"/>
      <c r="D46" s="565"/>
      <c r="E46" s="98"/>
      <c r="F46" s="99">
        <v>10</v>
      </c>
      <c r="G46" s="100"/>
      <c r="H46" s="101"/>
      <c r="I46" s="222"/>
      <c r="J46" s="222"/>
      <c r="K46" s="222"/>
      <c r="L46" s="224"/>
      <c r="M46" s="328"/>
      <c r="N46" s="326"/>
      <c r="O46" s="228"/>
      <c r="P46" s="102"/>
      <c r="Q46" s="97"/>
      <c r="R46" s="98"/>
      <c r="S46" s="103"/>
      <c r="T46" s="309"/>
      <c r="U46" s="97"/>
      <c r="V46" s="102"/>
      <c r="W46" s="97"/>
      <c r="X46" s="98"/>
      <c r="Y46" s="103"/>
      <c r="Z46" s="310"/>
      <c r="AA46" s="310"/>
      <c r="AB46" s="310"/>
      <c r="AC46" s="308"/>
      <c r="AD46" s="308"/>
      <c r="AE46" s="311"/>
      <c r="AF46" s="311"/>
      <c r="AG46" s="311"/>
      <c r="AH46" s="311"/>
      <c r="AI46" s="310"/>
      <c r="AJ46" s="310"/>
      <c r="AK46" s="308"/>
      <c r="AL46" s="308"/>
      <c r="AM46" s="312"/>
      <c r="AN46" s="312"/>
      <c r="AO46" s="312"/>
      <c r="AP46" s="312"/>
      <c r="AQ46" s="312"/>
      <c r="AR46" s="312"/>
      <c r="AS46" s="312"/>
      <c r="AT46" s="312"/>
      <c r="AU46" s="310"/>
      <c r="AV46" s="308"/>
      <c r="AW46" s="308"/>
      <c r="AX46" s="309"/>
      <c r="AY46" s="309"/>
      <c r="AZ46" s="309"/>
      <c r="BA46" s="309"/>
      <c r="BB46" s="309"/>
      <c r="BC46" s="309"/>
      <c r="BD46" s="309"/>
      <c r="BE46" s="309"/>
      <c r="BF46" s="309"/>
      <c r="BG46" s="309"/>
      <c r="BH46" s="309"/>
      <c r="BI46" s="309"/>
      <c r="BJ46" s="309"/>
      <c r="BK46" s="324"/>
    </row>
    <row r="47" spans="1:63" ht="30" customHeight="1" x14ac:dyDescent="0.75">
      <c r="A47" s="270">
        <v>40</v>
      </c>
      <c r="B47" s="912" t="s">
        <v>1194</v>
      </c>
      <c r="C47" s="913"/>
      <c r="D47" s="565"/>
      <c r="E47" s="98"/>
      <c r="F47" s="99">
        <v>4</v>
      </c>
      <c r="G47" s="100"/>
      <c r="H47" s="101"/>
      <c r="I47" s="222"/>
      <c r="J47" s="222"/>
      <c r="K47" s="222"/>
      <c r="L47" s="224"/>
      <c r="M47" s="328"/>
      <c r="N47" s="326"/>
      <c r="O47" s="228"/>
      <c r="P47" s="102"/>
      <c r="Q47" s="97"/>
      <c r="R47" s="98"/>
      <c r="S47" s="103"/>
      <c r="T47" s="309"/>
      <c r="U47" s="97"/>
      <c r="V47" s="102"/>
      <c r="W47" s="97"/>
      <c r="X47" s="98"/>
      <c r="Y47" s="103"/>
      <c r="Z47" s="310"/>
      <c r="AA47" s="310"/>
      <c r="AB47" s="310"/>
      <c r="AC47" s="308"/>
      <c r="AD47" s="308"/>
      <c r="AE47" s="311"/>
      <c r="AF47" s="311"/>
      <c r="AG47" s="311"/>
      <c r="AH47" s="311"/>
      <c r="AI47" s="310"/>
      <c r="AJ47" s="310"/>
      <c r="AK47" s="308"/>
      <c r="AL47" s="308"/>
      <c r="AM47" s="312"/>
      <c r="AN47" s="312"/>
      <c r="AO47" s="312"/>
      <c r="AP47" s="312"/>
      <c r="AQ47" s="312"/>
      <c r="AR47" s="312"/>
      <c r="AS47" s="312"/>
      <c r="AT47" s="312"/>
      <c r="AU47" s="310"/>
      <c r="AV47" s="308"/>
      <c r="AW47" s="308"/>
      <c r="AX47" s="309"/>
      <c r="AY47" s="309"/>
      <c r="AZ47" s="309"/>
      <c r="BA47" s="309"/>
      <c r="BB47" s="309"/>
      <c r="BC47" s="309"/>
      <c r="BD47" s="309"/>
      <c r="BE47" s="309"/>
      <c r="BF47" s="309"/>
      <c r="BG47" s="309"/>
      <c r="BH47" s="309"/>
      <c r="BI47" s="309"/>
      <c r="BJ47" s="309"/>
      <c r="BK47" s="324"/>
    </row>
    <row r="48" spans="1:63" ht="30" customHeight="1" x14ac:dyDescent="0.75">
      <c r="A48" s="270">
        <v>41</v>
      </c>
      <c r="B48" s="912" t="s">
        <v>1195</v>
      </c>
      <c r="C48" s="913"/>
      <c r="D48" s="565"/>
      <c r="E48" s="98"/>
      <c r="F48" s="99">
        <v>6</v>
      </c>
      <c r="G48" s="100"/>
      <c r="H48" s="101"/>
      <c r="I48" s="222"/>
      <c r="J48" s="222"/>
      <c r="K48" s="222"/>
      <c r="L48" s="224"/>
      <c r="M48" s="328"/>
      <c r="N48" s="326"/>
      <c r="O48" s="228"/>
      <c r="P48" s="102"/>
      <c r="Q48" s="97"/>
      <c r="R48" s="98"/>
      <c r="S48" s="103"/>
      <c r="T48" s="309"/>
      <c r="U48" s="97"/>
      <c r="V48" s="102"/>
      <c r="W48" s="97"/>
      <c r="X48" s="98"/>
      <c r="Y48" s="103"/>
      <c r="Z48" s="310"/>
      <c r="AA48" s="310"/>
      <c r="AB48" s="310"/>
      <c r="AC48" s="308"/>
      <c r="AD48" s="308"/>
      <c r="AE48" s="311"/>
      <c r="AF48" s="311"/>
      <c r="AG48" s="311"/>
      <c r="AH48" s="311"/>
      <c r="AI48" s="310"/>
      <c r="AJ48" s="310"/>
      <c r="AK48" s="308"/>
      <c r="AL48" s="308"/>
      <c r="AM48" s="312"/>
      <c r="AN48" s="312"/>
      <c r="AO48" s="312"/>
      <c r="AP48" s="312"/>
      <c r="AQ48" s="312"/>
      <c r="AR48" s="312"/>
      <c r="AS48" s="312"/>
      <c r="AT48" s="312"/>
      <c r="AU48" s="310"/>
      <c r="AV48" s="308"/>
      <c r="AW48" s="308"/>
      <c r="AX48" s="309"/>
      <c r="AY48" s="309"/>
      <c r="AZ48" s="309"/>
      <c r="BA48" s="309"/>
      <c r="BB48" s="309"/>
      <c r="BC48" s="309"/>
      <c r="BD48" s="309"/>
      <c r="BE48" s="309"/>
      <c r="BF48" s="309"/>
      <c r="BG48" s="309"/>
      <c r="BH48" s="309"/>
      <c r="BI48" s="309"/>
      <c r="BJ48" s="309"/>
      <c r="BK48" s="324"/>
    </row>
    <row r="49" spans="1:63" ht="30" customHeight="1" x14ac:dyDescent="0.75">
      <c r="A49" s="270">
        <v>42</v>
      </c>
      <c r="B49" s="912" t="s">
        <v>1196</v>
      </c>
      <c r="C49" s="913"/>
      <c r="D49" s="565"/>
      <c r="E49" s="98"/>
      <c r="F49" s="99">
        <v>4</v>
      </c>
      <c r="G49" s="100"/>
      <c r="H49" s="101"/>
      <c r="I49" s="222"/>
      <c r="J49" s="222"/>
      <c r="K49" s="222"/>
      <c r="L49" s="224"/>
      <c r="M49" s="328"/>
      <c r="N49" s="326"/>
      <c r="O49" s="228"/>
      <c r="P49" s="102"/>
      <c r="Q49" s="97"/>
      <c r="R49" s="98"/>
      <c r="S49" s="103"/>
      <c r="T49" s="309"/>
      <c r="U49" s="97"/>
      <c r="V49" s="102"/>
      <c r="W49" s="97"/>
      <c r="X49" s="98"/>
      <c r="Y49" s="103"/>
      <c r="Z49" s="310"/>
      <c r="AA49" s="310"/>
      <c r="AB49" s="310"/>
      <c r="AC49" s="308"/>
      <c r="AD49" s="308"/>
      <c r="AE49" s="311"/>
      <c r="AF49" s="311"/>
      <c r="AG49" s="311"/>
      <c r="AH49" s="311"/>
      <c r="AI49" s="310"/>
      <c r="AJ49" s="310"/>
      <c r="AK49" s="308"/>
      <c r="AL49" s="308"/>
      <c r="AM49" s="312"/>
      <c r="AN49" s="312"/>
      <c r="AO49" s="312"/>
      <c r="AP49" s="312"/>
      <c r="AQ49" s="312"/>
      <c r="AR49" s="312"/>
      <c r="AS49" s="312"/>
      <c r="AT49" s="312"/>
      <c r="AU49" s="310"/>
      <c r="AV49" s="308"/>
      <c r="AW49" s="308"/>
      <c r="AX49" s="309"/>
      <c r="AY49" s="309"/>
      <c r="AZ49" s="309"/>
      <c r="BA49" s="309"/>
      <c r="BB49" s="309"/>
      <c r="BC49" s="309"/>
      <c r="BD49" s="309"/>
      <c r="BE49" s="309"/>
      <c r="BF49" s="309"/>
      <c r="BG49" s="309"/>
      <c r="BH49" s="309"/>
      <c r="BI49" s="309"/>
      <c r="BJ49" s="309"/>
      <c r="BK49" s="324"/>
    </row>
    <row r="50" spans="1:63" ht="30" customHeight="1" x14ac:dyDescent="0.75">
      <c r="A50" s="270">
        <v>43</v>
      </c>
      <c r="B50" s="912" t="s">
        <v>1197</v>
      </c>
      <c r="C50" s="913"/>
      <c r="D50" s="565"/>
      <c r="E50" s="98"/>
      <c r="F50" s="99">
        <v>20</v>
      </c>
      <c r="G50" s="100"/>
      <c r="H50" s="101"/>
      <c r="I50" s="222"/>
      <c r="J50" s="222"/>
      <c r="K50" s="222"/>
      <c r="L50" s="224"/>
      <c r="M50" s="328"/>
      <c r="N50" s="326"/>
      <c r="O50" s="228"/>
      <c r="P50" s="102"/>
      <c r="Q50" s="97"/>
      <c r="R50" s="98"/>
      <c r="S50" s="103"/>
      <c r="T50" s="309"/>
      <c r="U50" s="97"/>
      <c r="V50" s="102"/>
      <c r="W50" s="97"/>
      <c r="X50" s="98"/>
      <c r="Y50" s="103"/>
      <c r="Z50" s="310"/>
      <c r="AA50" s="310"/>
      <c r="AB50" s="310"/>
      <c r="AC50" s="308"/>
      <c r="AD50" s="308"/>
      <c r="AE50" s="311"/>
      <c r="AF50" s="311"/>
      <c r="AG50" s="311"/>
      <c r="AH50" s="311"/>
      <c r="AI50" s="310"/>
      <c r="AJ50" s="310"/>
      <c r="AK50" s="308"/>
      <c r="AL50" s="308"/>
      <c r="AM50" s="312"/>
      <c r="AN50" s="312"/>
      <c r="AO50" s="312"/>
      <c r="AP50" s="312"/>
      <c r="AQ50" s="312"/>
      <c r="AR50" s="312"/>
      <c r="AS50" s="312"/>
      <c r="AT50" s="312"/>
      <c r="AU50" s="310"/>
      <c r="AV50" s="308"/>
      <c r="AW50" s="308"/>
      <c r="AX50" s="309"/>
      <c r="AY50" s="309"/>
      <c r="AZ50" s="309"/>
      <c r="BA50" s="309"/>
      <c r="BB50" s="309"/>
      <c r="BC50" s="309"/>
      <c r="BD50" s="309"/>
      <c r="BE50" s="309"/>
      <c r="BF50" s="309"/>
      <c r="BG50" s="309"/>
      <c r="BH50" s="309"/>
      <c r="BI50" s="309"/>
      <c r="BJ50" s="309"/>
      <c r="BK50" s="324"/>
    </row>
    <row r="51" spans="1:63" ht="30" customHeight="1" x14ac:dyDescent="0.75">
      <c r="A51" s="270">
        <v>44</v>
      </c>
      <c r="B51" s="912" t="s">
        <v>1198</v>
      </c>
      <c r="C51" s="913"/>
      <c r="D51" s="565"/>
      <c r="E51" s="98"/>
      <c r="F51" s="99">
        <v>4</v>
      </c>
      <c r="G51" s="100"/>
      <c r="H51" s="101"/>
      <c r="I51" s="222"/>
      <c r="J51" s="222"/>
      <c r="K51" s="222"/>
      <c r="L51" s="224"/>
      <c r="M51" s="328"/>
      <c r="N51" s="326"/>
      <c r="O51" s="228"/>
      <c r="P51" s="102"/>
      <c r="Q51" s="97"/>
      <c r="R51" s="98"/>
      <c r="S51" s="103"/>
      <c r="T51" s="309"/>
      <c r="U51" s="97"/>
      <c r="V51" s="102"/>
      <c r="W51" s="97"/>
      <c r="X51" s="98"/>
      <c r="Y51" s="103"/>
      <c r="Z51" s="310"/>
      <c r="AA51" s="310"/>
      <c r="AB51" s="310"/>
      <c r="AC51" s="308"/>
      <c r="AD51" s="308"/>
      <c r="AE51" s="311"/>
      <c r="AF51" s="311"/>
      <c r="AG51" s="311"/>
      <c r="AH51" s="311"/>
      <c r="AI51" s="310"/>
      <c r="AJ51" s="310"/>
      <c r="AK51" s="308"/>
      <c r="AL51" s="308"/>
      <c r="AM51" s="312"/>
      <c r="AN51" s="312"/>
      <c r="AO51" s="312"/>
      <c r="AP51" s="312"/>
      <c r="AQ51" s="312"/>
      <c r="AR51" s="312"/>
      <c r="AS51" s="312"/>
      <c r="AT51" s="312"/>
      <c r="AU51" s="310"/>
      <c r="AV51" s="308"/>
      <c r="AW51" s="308"/>
      <c r="AX51" s="309"/>
      <c r="AY51" s="309"/>
      <c r="AZ51" s="309"/>
      <c r="BA51" s="309"/>
      <c r="BB51" s="309"/>
      <c r="BC51" s="309"/>
      <c r="BD51" s="309"/>
      <c r="BE51" s="309"/>
      <c r="BF51" s="309"/>
      <c r="BG51" s="309"/>
      <c r="BH51" s="309"/>
      <c r="BI51" s="309"/>
      <c r="BJ51" s="309"/>
      <c r="BK51" s="324"/>
    </row>
    <row r="52" spans="1:63" ht="30" customHeight="1" x14ac:dyDescent="0.75">
      <c r="A52" s="270">
        <v>45</v>
      </c>
      <c r="B52" s="912" t="s">
        <v>1199</v>
      </c>
      <c r="C52" s="913"/>
      <c r="D52" s="565"/>
      <c r="E52" s="98"/>
      <c r="F52" s="99">
        <v>4</v>
      </c>
      <c r="G52" s="100"/>
      <c r="H52" s="101"/>
      <c r="I52" s="222"/>
      <c r="J52" s="222"/>
      <c r="K52" s="222"/>
      <c r="L52" s="224"/>
      <c r="M52" s="328"/>
      <c r="N52" s="326"/>
      <c r="O52" s="228"/>
      <c r="P52" s="102"/>
      <c r="Q52" s="97"/>
      <c r="R52" s="98"/>
      <c r="S52" s="103"/>
      <c r="T52" s="309"/>
      <c r="U52" s="97"/>
      <c r="V52" s="102"/>
      <c r="W52" s="97"/>
      <c r="X52" s="98"/>
      <c r="Y52" s="103"/>
      <c r="Z52" s="310"/>
      <c r="AA52" s="310"/>
      <c r="AB52" s="310"/>
      <c r="AC52" s="308"/>
      <c r="AD52" s="308"/>
      <c r="AE52" s="311"/>
      <c r="AF52" s="311"/>
      <c r="AG52" s="311"/>
      <c r="AH52" s="311"/>
      <c r="AI52" s="310"/>
      <c r="AJ52" s="310"/>
      <c r="AK52" s="308"/>
      <c r="AL52" s="308"/>
      <c r="AM52" s="312"/>
      <c r="AN52" s="312"/>
      <c r="AO52" s="312"/>
      <c r="AP52" s="312"/>
      <c r="AQ52" s="312"/>
      <c r="AR52" s="312"/>
      <c r="AS52" s="312"/>
      <c r="AT52" s="312"/>
      <c r="AU52" s="310"/>
      <c r="AV52" s="308"/>
      <c r="AW52" s="308"/>
      <c r="AX52" s="309"/>
      <c r="AY52" s="309"/>
      <c r="AZ52" s="309"/>
      <c r="BA52" s="309"/>
      <c r="BB52" s="309"/>
      <c r="BC52" s="309"/>
      <c r="BD52" s="309"/>
      <c r="BE52" s="309"/>
      <c r="BF52" s="309"/>
      <c r="BG52" s="309"/>
      <c r="BH52" s="309"/>
      <c r="BI52" s="309"/>
      <c r="BJ52" s="309"/>
      <c r="BK52" s="324"/>
    </row>
    <row r="53" spans="1:63" ht="30" customHeight="1" x14ac:dyDescent="0.75">
      <c r="A53" s="270">
        <v>46</v>
      </c>
      <c r="B53" s="912" t="s">
        <v>1200</v>
      </c>
      <c r="C53" s="913"/>
      <c r="D53" s="565"/>
      <c r="E53" s="98"/>
      <c r="F53" s="99">
        <v>4</v>
      </c>
      <c r="G53" s="100"/>
      <c r="H53" s="101"/>
      <c r="I53" s="222"/>
      <c r="J53" s="222"/>
      <c r="K53" s="222"/>
      <c r="L53" s="224"/>
      <c r="M53" s="328"/>
      <c r="N53" s="326"/>
      <c r="O53" s="228"/>
      <c r="P53" s="102"/>
      <c r="Q53" s="97"/>
      <c r="R53" s="98"/>
      <c r="S53" s="103"/>
      <c r="T53" s="309"/>
      <c r="U53" s="97"/>
      <c r="V53" s="102"/>
      <c r="W53" s="97"/>
      <c r="X53" s="98"/>
      <c r="Y53" s="103"/>
      <c r="Z53" s="310"/>
      <c r="AA53" s="310"/>
      <c r="AB53" s="310"/>
      <c r="AC53" s="308"/>
      <c r="AD53" s="308"/>
      <c r="AE53" s="311"/>
      <c r="AF53" s="311"/>
      <c r="AG53" s="311"/>
      <c r="AH53" s="311"/>
      <c r="AI53" s="310"/>
      <c r="AJ53" s="310"/>
      <c r="AK53" s="308"/>
      <c r="AL53" s="308"/>
      <c r="AM53" s="312"/>
      <c r="AN53" s="312"/>
      <c r="AO53" s="312"/>
      <c r="AP53" s="312"/>
      <c r="AQ53" s="312"/>
      <c r="AR53" s="312"/>
      <c r="AS53" s="312"/>
      <c r="AT53" s="312"/>
      <c r="AU53" s="310"/>
      <c r="AV53" s="308"/>
      <c r="AW53" s="308"/>
      <c r="AX53" s="309"/>
      <c r="AY53" s="309"/>
      <c r="AZ53" s="309"/>
      <c r="BA53" s="309"/>
      <c r="BB53" s="309"/>
      <c r="BC53" s="309"/>
      <c r="BD53" s="309"/>
      <c r="BE53" s="309"/>
      <c r="BF53" s="309"/>
      <c r="BG53" s="309"/>
      <c r="BH53" s="309"/>
      <c r="BI53" s="309"/>
      <c r="BJ53" s="309"/>
      <c r="BK53" s="324"/>
    </row>
    <row r="54" spans="1:63" ht="30" customHeight="1" x14ac:dyDescent="0.75">
      <c r="A54" s="270">
        <v>47</v>
      </c>
      <c r="B54" s="912" t="s">
        <v>1201</v>
      </c>
      <c r="C54" s="913"/>
      <c r="D54" s="565"/>
      <c r="E54" s="98"/>
      <c r="F54" s="99">
        <v>4</v>
      </c>
      <c r="G54" s="100"/>
      <c r="H54" s="101"/>
      <c r="I54" s="222"/>
      <c r="J54" s="222"/>
      <c r="K54" s="222"/>
      <c r="L54" s="224"/>
      <c r="M54" s="328"/>
      <c r="N54" s="326"/>
      <c r="O54" s="228"/>
      <c r="P54" s="102"/>
      <c r="Q54" s="97"/>
      <c r="R54" s="98"/>
      <c r="S54" s="103"/>
      <c r="T54" s="309"/>
      <c r="U54" s="97"/>
      <c r="V54" s="102"/>
      <c r="W54" s="97"/>
      <c r="X54" s="98"/>
      <c r="Y54" s="103"/>
      <c r="Z54" s="310"/>
      <c r="AA54" s="310"/>
      <c r="AB54" s="310"/>
      <c r="AC54" s="308"/>
      <c r="AD54" s="308"/>
      <c r="AE54" s="311"/>
      <c r="AF54" s="311"/>
      <c r="AG54" s="311"/>
      <c r="AH54" s="311"/>
      <c r="AI54" s="310"/>
      <c r="AJ54" s="310"/>
      <c r="AK54" s="308"/>
      <c r="AL54" s="308"/>
      <c r="AM54" s="312"/>
      <c r="AN54" s="312"/>
      <c r="AO54" s="312"/>
      <c r="AP54" s="312"/>
      <c r="AQ54" s="312"/>
      <c r="AR54" s="312"/>
      <c r="AS54" s="312"/>
      <c r="AT54" s="312"/>
      <c r="AU54" s="310"/>
      <c r="AV54" s="308"/>
      <c r="AW54" s="308"/>
      <c r="AX54" s="309"/>
      <c r="AY54" s="309"/>
      <c r="AZ54" s="309"/>
      <c r="BA54" s="309"/>
      <c r="BB54" s="309"/>
      <c r="BC54" s="309"/>
      <c r="BD54" s="309"/>
      <c r="BE54" s="309"/>
      <c r="BF54" s="309"/>
      <c r="BG54" s="309"/>
      <c r="BH54" s="309"/>
      <c r="BI54" s="309"/>
      <c r="BJ54" s="309"/>
      <c r="BK54" s="324"/>
    </row>
    <row r="55" spans="1:63" ht="30" customHeight="1" x14ac:dyDescent="0.75">
      <c r="A55" s="270">
        <v>48</v>
      </c>
      <c r="B55" s="912" t="s">
        <v>1202</v>
      </c>
      <c r="C55" s="913"/>
      <c r="D55" s="565"/>
      <c r="E55" s="98"/>
      <c r="F55" s="99">
        <v>4</v>
      </c>
      <c r="G55" s="100"/>
      <c r="H55" s="101"/>
      <c r="I55" s="222"/>
      <c r="J55" s="222"/>
      <c r="K55" s="222"/>
      <c r="L55" s="224"/>
      <c r="M55" s="328"/>
      <c r="N55" s="326"/>
      <c r="O55" s="228"/>
      <c r="P55" s="102"/>
      <c r="Q55" s="97"/>
      <c r="R55" s="98"/>
      <c r="S55" s="103"/>
      <c r="T55" s="309"/>
      <c r="U55" s="97"/>
      <c r="V55" s="102"/>
      <c r="W55" s="97"/>
      <c r="X55" s="98"/>
      <c r="Y55" s="103"/>
      <c r="Z55" s="310"/>
      <c r="AA55" s="310"/>
      <c r="AB55" s="310"/>
      <c r="AC55" s="308"/>
      <c r="AD55" s="308"/>
      <c r="AE55" s="311"/>
      <c r="AF55" s="311"/>
      <c r="AG55" s="311"/>
      <c r="AH55" s="311"/>
      <c r="AI55" s="310"/>
      <c r="AJ55" s="310"/>
      <c r="AK55" s="308"/>
      <c r="AL55" s="308"/>
      <c r="AM55" s="312"/>
      <c r="AN55" s="312"/>
      <c r="AO55" s="312"/>
      <c r="AP55" s="312"/>
      <c r="AQ55" s="312"/>
      <c r="AR55" s="312"/>
      <c r="AS55" s="312"/>
      <c r="AT55" s="312"/>
      <c r="AU55" s="310"/>
      <c r="AV55" s="308"/>
      <c r="AW55" s="308"/>
      <c r="AX55" s="309"/>
      <c r="AY55" s="309"/>
      <c r="AZ55" s="309"/>
      <c r="BA55" s="309"/>
      <c r="BB55" s="309"/>
      <c r="BC55" s="309"/>
      <c r="BD55" s="309"/>
      <c r="BE55" s="309"/>
      <c r="BF55" s="309"/>
      <c r="BG55" s="309"/>
      <c r="BH55" s="309"/>
      <c r="BI55" s="309"/>
      <c r="BJ55" s="309"/>
      <c r="BK55" s="324"/>
    </row>
    <row r="56" spans="1:63" ht="30" customHeight="1" x14ac:dyDescent="0.75">
      <c r="A56" s="270">
        <v>49</v>
      </c>
      <c r="B56" s="912" t="s">
        <v>1203</v>
      </c>
      <c r="C56" s="913"/>
      <c r="D56" s="565"/>
      <c r="E56" s="98"/>
      <c r="F56" s="99">
        <v>4</v>
      </c>
      <c r="G56" s="100"/>
      <c r="H56" s="101"/>
      <c r="I56" s="222"/>
      <c r="J56" s="222"/>
      <c r="K56" s="222"/>
      <c r="L56" s="224"/>
      <c r="M56" s="328"/>
      <c r="N56" s="326"/>
      <c r="O56" s="228"/>
      <c r="P56" s="102"/>
      <c r="Q56" s="97"/>
      <c r="R56" s="98"/>
      <c r="S56" s="103"/>
      <c r="T56" s="309"/>
      <c r="U56" s="97"/>
      <c r="V56" s="102"/>
      <c r="W56" s="97"/>
      <c r="X56" s="98"/>
      <c r="Y56" s="103"/>
      <c r="Z56" s="310"/>
      <c r="AA56" s="310"/>
      <c r="AB56" s="310"/>
      <c r="AC56" s="308"/>
      <c r="AD56" s="308"/>
      <c r="AE56" s="311"/>
      <c r="AF56" s="311"/>
      <c r="AG56" s="311"/>
      <c r="AH56" s="311"/>
      <c r="AI56" s="310"/>
      <c r="AJ56" s="310"/>
      <c r="AK56" s="308"/>
      <c r="AL56" s="308"/>
      <c r="AM56" s="312"/>
      <c r="AN56" s="312"/>
      <c r="AO56" s="312"/>
      <c r="AP56" s="312"/>
      <c r="AQ56" s="312"/>
      <c r="AR56" s="312"/>
      <c r="AS56" s="312"/>
      <c r="AT56" s="312"/>
      <c r="AU56" s="310"/>
      <c r="AV56" s="308"/>
      <c r="AW56" s="308"/>
      <c r="AX56" s="309"/>
      <c r="AY56" s="309"/>
      <c r="AZ56" s="309"/>
      <c r="BA56" s="309"/>
      <c r="BB56" s="309"/>
      <c r="BC56" s="309"/>
      <c r="BD56" s="309"/>
      <c r="BE56" s="309"/>
      <c r="BF56" s="309"/>
      <c r="BG56" s="309"/>
      <c r="BH56" s="309"/>
      <c r="BI56" s="309"/>
      <c r="BJ56" s="309"/>
      <c r="BK56" s="324"/>
    </row>
    <row r="57" spans="1:63" ht="30" customHeight="1" x14ac:dyDescent="0.75">
      <c r="A57" s="270">
        <v>50</v>
      </c>
      <c r="B57" s="912" t="s">
        <v>1204</v>
      </c>
      <c r="C57" s="913"/>
      <c r="D57" s="565"/>
      <c r="E57" s="98"/>
      <c r="F57" s="99">
        <v>4</v>
      </c>
      <c r="G57" s="100"/>
      <c r="H57" s="101"/>
      <c r="I57" s="222"/>
      <c r="J57" s="222"/>
      <c r="K57" s="222"/>
      <c r="L57" s="224"/>
      <c r="M57" s="328"/>
      <c r="N57" s="326"/>
      <c r="O57" s="228"/>
      <c r="P57" s="102"/>
      <c r="Q57" s="97"/>
      <c r="R57" s="98"/>
      <c r="S57" s="103"/>
      <c r="T57" s="309"/>
      <c r="U57" s="97"/>
      <c r="V57" s="102"/>
      <c r="W57" s="97"/>
      <c r="X57" s="98"/>
      <c r="Y57" s="103"/>
      <c r="Z57" s="310"/>
      <c r="AA57" s="310"/>
      <c r="AB57" s="310"/>
      <c r="AC57" s="308"/>
      <c r="AD57" s="308"/>
      <c r="AE57" s="311"/>
      <c r="AF57" s="311"/>
      <c r="AG57" s="311"/>
      <c r="AH57" s="311"/>
      <c r="AI57" s="310"/>
      <c r="AJ57" s="310"/>
      <c r="AK57" s="308"/>
      <c r="AL57" s="308"/>
      <c r="AM57" s="312"/>
      <c r="AN57" s="312"/>
      <c r="AO57" s="312"/>
      <c r="AP57" s="312"/>
      <c r="AQ57" s="312"/>
      <c r="AR57" s="312"/>
      <c r="AS57" s="312"/>
      <c r="AT57" s="312"/>
      <c r="AU57" s="310"/>
      <c r="AV57" s="308"/>
      <c r="AW57" s="308"/>
      <c r="AX57" s="309"/>
      <c r="AY57" s="309"/>
      <c r="AZ57" s="309"/>
      <c r="BA57" s="309"/>
      <c r="BB57" s="309"/>
      <c r="BC57" s="309"/>
      <c r="BD57" s="309"/>
      <c r="BE57" s="309"/>
      <c r="BF57" s="309"/>
      <c r="BG57" s="309"/>
      <c r="BH57" s="309"/>
      <c r="BI57" s="309"/>
      <c r="BJ57" s="309"/>
      <c r="BK57" s="324"/>
    </row>
    <row r="58" spans="1:63" ht="30" customHeight="1" x14ac:dyDescent="0.75">
      <c r="A58" s="270">
        <v>51</v>
      </c>
      <c r="B58" s="912" t="s">
        <v>1205</v>
      </c>
      <c r="C58" s="913"/>
      <c r="D58" s="565"/>
      <c r="E58" s="98"/>
      <c r="F58" s="99">
        <v>8</v>
      </c>
      <c r="G58" s="100"/>
      <c r="H58" s="101"/>
      <c r="I58" s="222"/>
      <c r="J58" s="222"/>
      <c r="K58" s="222"/>
      <c r="L58" s="224"/>
      <c r="M58" s="328"/>
      <c r="N58" s="326"/>
      <c r="O58" s="228"/>
      <c r="P58" s="102"/>
      <c r="Q58" s="97"/>
      <c r="R58" s="98"/>
      <c r="S58" s="103"/>
      <c r="T58" s="309"/>
      <c r="U58" s="97"/>
      <c r="V58" s="102"/>
      <c r="W58" s="97"/>
      <c r="X58" s="98"/>
      <c r="Y58" s="103"/>
      <c r="Z58" s="310"/>
      <c r="AA58" s="310"/>
      <c r="AB58" s="310"/>
      <c r="AC58" s="308"/>
      <c r="AD58" s="308"/>
      <c r="AE58" s="311"/>
      <c r="AF58" s="311"/>
      <c r="AG58" s="311"/>
      <c r="AH58" s="311"/>
      <c r="AI58" s="310"/>
      <c r="AJ58" s="310"/>
      <c r="AK58" s="308"/>
      <c r="AL58" s="308"/>
      <c r="AM58" s="312"/>
      <c r="AN58" s="312"/>
      <c r="AO58" s="312"/>
      <c r="AP58" s="312"/>
      <c r="AQ58" s="312"/>
      <c r="AR58" s="312"/>
      <c r="AS58" s="312"/>
      <c r="AT58" s="312"/>
      <c r="AU58" s="310"/>
      <c r="AV58" s="308"/>
      <c r="AW58" s="308"/>
      <c r="AX58" s="309"/>
      <c r="AY58" s="309"/>
      <c r="AZ58" s="309"/>
      <c r="BA58" s="309"/>
      <c r="BB58" s="309"/>
      <c r="BC58" s="309"/>
      <c r="BD58" s="309"/>
      <c r="BE58" s="309"/>
      <c r="BF58" s="309"/>
      <c r="BG58" s="309"/>
      <c r="BH58" s="309"/>
      <c r="BI58" s="309"/>
      <c r="BJ58" s="309"/>
      <c r="BK58" s="324"/>
    </row>
    <row r="59" spans="1:63" ht="30" customHeight="1" x14ac:dyDescent="0.75">
      <c r="A59" s="270">
        <v>52</v>
      </c>
      <c r="B59" s="912" t="s">
        <v>1206</v>
      </c>
      <c r="C59" s="913"/>
      <c r="D59" s="565"/>
      <c r="E59" s="98"/>
      <c r="F59" s="99">
        <v>6</v>
      </c>
      <c r="G59" s="100"/>
      <c r="H59" s="101"/>
      <c r="I59" s="222"/>
      <c r="J59" s="222"/>
      <c r="K59" s="222"/>
      <c r="L59" s="224"/>
      <c r="M59" s="328"/>
      <c r="N59" s="326"/>
      <c r="O59" s="228"/>
      <c r="P59" s="102"/>
      <c r="Q59" s="97"/>
      <c r="R59" s="98"/>
      <c r="S59" s="103"/>
      <c r="T59" s="309"/>
      <c r="U59" s="97"/>
      <c r="V59" s="102"/>
      <c r="W59" s="97"/>
      <c r="X59" s="98"/>
      <c r="Y59" s="103"/>
      <c r="Z59" s="310"/>
      <c r="AA59" s="310"/>
      <c r="AB59" s="310"/>
      <c r="AC59" s="308"/>
      <c r="AD59" s="308"/>
      <c r="AE59" s="311"/>
      <c r="AF59" s="311"/>
      <c r="AG59" s="311"/>
      <c r="AH59" s="311"/>
      <c r="AI59" s="310"/>
      <c r="AJ59" s="310"/>
      <c r="AK59" s="308"/>
      <c r="AL59" s="308"/>
      <c r="AM59" s="312"/>
      <c r="AN59" s="312"/>
      <c r="AO59" s="312"/>
      <c r="AP59" s="312"/>
      <c r="AQ59" s="312"/>
      <c r="AR59" s="312"/>
      <c r="AS59" s="312"/>
      <c r="AT59" s="312"/>
      <c r="AU59" s="310"/>
      <c r="AV59" s="308"/>
      <c r="AW59" s="308"/>
      <c r="AX59" s="309"/>
      <c r="AY59" s="309"/>
      <c r="AZ59" s="309"/>
      <c r="BA59" s="309"/>
      <c r="BB59" s="309"/>
      <c r="BC59" s="309"/>
      <c r="BD59" s="309"/>
      <c r="BE59" s="309"/>
      <c r="BF59" s="309"/>
      <c r="BG59" s="309"/>
      <c r="BH59" s="309"/>
      <c r="BI59" s="309"/>
      <c r="BJ59" s="309"/>
      <c r="BK59" s="324"/>
    </row>
    <row r="60" spans="1:63" ht="30" customHeight="1" x14ac:dyDescent="0.75">
      <c r="A60" s="270">
        <v>53</v>
      </c>
      <c r="B60" s="912" t="s">
        <v>1207</v>
      </c>
      <c r="C60" s="913"/>
      <c r="D60" s="565"/>
      <c r="E60" s="98"/>
      <c r="F60" s="99">
        <v>2</v>
      </c>
      <c r="G60" s="100"/>
      <c r="H60" s="101"/>
      <c r="I60" s="222"/>
      <c r="J60" s="222"/>
      <c r="K60" s="222"/>
      <c r="L60" s="224"/>
      <c r="M60" s="328"/>
      <c r="N60" s="326"/>
      <c r="O60" s="228"/>
      <c r="P60" s="102"/>
      <c r="Q60" s="97"/>
      <c r="R60" s="98"/>
      <c r="S60" s="103"/>
      <c r="T60" s="309"/>
      <c r="U60" s="97"/>
      <c r="V60" s="102"/>
      <c r="W60" s="97"/>
      <c r="X60" s="98"/>
      <c r="Y60" s="103"/>
      <c r="Z60" s="310"/>
      <c r="AA60" s="310"/>
      <c r="AB60" s="310"/>
      <c r="AC60" s="308"/>
      <c r="AD60" s="308"/>
      <c r="AE60" s="311"/>
      <c r="AF60" s="311"/>
      <c r="AG60" s="311"/>
      <c r="AH60" s="311"/>
      <c r="AI60" s="310"/>
      <c r="AJ60" s="310"/>
      <c r="AK60" s="308"/>
      <c r="AL60" s="308"/>
      <c r="AM60" s="312"/>
      <c r="AN60" s="312"/>
      <c r="AO60" s="312"/>
      <c r="AP60" s="312"/>
      <c r="AQ60" s="312"/>
      <c r="AR60" s="312"/>
      <c r="AS60" s="312"/>
      <c r="AT60" s="312"/>
      <c r="AU60" s="310"/>
      <c r="AV60" s="308"/>
      <c r="AW60" s="308"/>
      <c r="AX60" s="309"/>
      <c r="AY60" s="309"/>
      <c r="AZ60" s="309"/>
      <c r="BA60" s="309"/>
      <c r="BB60" s="309"/>
      <c r="BC60" s="309"/>
      <c r="BD60" s="309"/>
      <c r="BE60" s="309"/>
      <c r="BF60" s="309"/>
      <c r="BG60" s="309"/>
      <c r="BH60" s="309"/>
      <c r="BI60" s="309"/>
      <c r="BJ60" s="309"/>
      <c r="BK60" s="324"/>
    </row>
    <row r="61" spans="1:63" ht="30" customHeight="1" x14ac:dyDescent="0.75">
      <c r="A61" s="270">
        <v>54</v>
      </c>
      <c r="B61" s="912" t="s">
        <v>1208</v>
      </c>
      <c r="C61" s="913"/>
      <c r="D61" s="565"/>
      <c r="E61" s="98"/>
      <c r="F61" s="99">
        <v>2</v>
      </c>
      <c r="G61" s="100"/>
      <c r="H61" s="101"/>
      <c r="I61" s="222"/>
      <c r="J61" s="222"/>
      <c r="K61" s="222"/>
      <c r="L61" s="224"/>
      <c r="M61" s="328"/>
      <c r="N61" s="326"/>
      <c r="O61" s="228"/>
      <c r="P61" s="102"/>
      <c r="Q61" s="97"/>
      <c r="R61" s="98"/>
      <c r="S61" s="103"/>
      <c r="T61" s="309"/>
      <c r="U61" s="97"/>
      <c r="V61" s="102"/>
      <c r="W61" s="97"/>
      <c r="X61" s="98"/>
      <c r="Y61" s="103"/>
      <c r="Z61" s="310"/>
      <c r="AA61" s="310"/>
      <c r="AB61" s="310"/>
      <c r="AC61" s="308"/>
      <c r="AD61" s="308"/>
      <c r="AE61" s="311"/>
      <c r="AF61" s="311"/>
      <c r="AG61" s="311"/>
      <c r="AH61" s="311"/>
      <c r="AI61" s="310"/>
      <c r="AJ61" s="310"/>
      <c r="AK61" s="308"/>
      <c r="AL61" s="308"/>
      <c r="AM61" s="312"/>
      <c r="AN61" s="312"/>
      <c r="AO61" s="312"/>
      <c r="AP61" s="312"/>
      <c r="AQ61" s="312"/>
      <c r="AR61" s="312"/>
      <c r="AS61" s="312"/>
      <c r="AT61" s="312"/>
      <c r="AU61" s="310"/>
      <c r="AV61" s="308"/>
      <c r="AW61" s="308"/>
      <c r="AX61" s="309"/>
      <c r="AY61" s="309"/>
      <c r="AZ61" s="309"/>
      <c r="BA61" s="309"/>
      <c r="BB61" s="309"/>
      <c r="BC61" s="309"/>
      <c r="BD61" s="309"/>
      <c r="BE61" s="309"/>
      <c r="BF61" s="309"/>
      <c r="BG61" s="309"/>
      <c r="BH61" s="309"/>
      <c r="BI61" s="309"/>
      <c r="BJ61" s="309"/>
      <c r="BK61" s="324"/>
    </row>
    <row r="62" spans="1:63" ht="30" customHeight="1" x14ac:dyDescent="0.75">
      <c r="A62" s="270">
        <v>55</v>
      </c>
      <c r="B62" s="912" t="s">
        <v>1209</v>
      </c>
      <c r="C62" s="913"/>
      <c r="D62" s="565"/>
      <c r="E62" s="98"/>
      <c r="F62" s="99">
        <v>3</v>
      </c>
      <c r="G62" s="100"/>
      <c r="H62" s="101"/>
      <c r="I62" s="222"/>
      <c r="J62" s="222"/>
      <c r="K62" s="222"/>
      <c r="L62" s="224"/>
      <c r="M62" s="328"/>
      <c r="N62" s="326"/>
      <c r="O62" s="228"/>
      <c r="P62" s="102"/>
      <c r="Q62" s="97"/>
      <c r="R62" s="98"/>
      <c r="S62" s="103"/>
      <c r="T62" s="309"/>
      <c r="U62" s="97"/>
      <c r="V62" s="102"/>
      <c r="W62" s="97"/>
      <c r="X62" s="98"/>
      <c r="Y62" s="103"/>
      <c r="Z62" s="310"/>
      <c r="AA62" s="310"/>
      <c r="AB62" s="310"/>
      <c r="AC62" s="308"/>
      <c r="AD62" s="308"/>
      <c r="AE62" s="311"/>
      <c r="AF62" s="311"/>
      <c r="AG62" s="311"/>
      <c r="AH62" s="311"/>
      <c r="AI62" s="310"/>
      <c r="AJ62" s="310"/>
      <c r="AK62" s="308"/>
      <c r="AL62" s="308"/>
      <c r="AM62" s="312"/>
      <c r="AN62" s="312"/>
      <c r="AO62" s="312"/>
      <c r="AP62" s="312"/>
      <c r="AQ62" s="312"/>
      <c r="AR62" s="312"/>
      <c r="AS62" s="312"/>
      <c r="AT62" s="312"/>
      <c r="AU62" s="310"/>
      <c r="AV62" s="308"/>
      <c r="AW62" s="308"/>
      <c r="AX62" s="309"/>
      <c r="AY62" s="309"/>
      <c r="AZ62" s="309"/>
      <c r="BA62" s="309"/>
      <c r="BB62" s="309"/>
      <c r="BC62" s="309"/>
      <c r="BD62" s="309"/>
      <c r="BE62" s="309"/>
      <c r="BF62" s="309"/>
      <c r="BG62" s="309"/>
      <c r="BH62" s="309"/>
      <c r="BI62" s="309"/>
      <c r="BJ62" s="309"/>
      <c r="BK62" s="324"/>
    </row>
    <row r="63" spans="1:63" ht="30" customHeight="1" x14ac:dyDescent="0.75">
      <c r="A63" s="270">
        <v>56</v>
      </c>
      <c r="B63" s="912" t="s">
        <v>1210</v>
      </c>
      <c r="C63" s="913"/>
      <c r="D63" s="565"/>
      <c r="E63" s="98"/>
      <c r="F63" s="99">
        <v>3</v>
      </c>
      <c r="G63" s="100"/>
      <c r="H63" s="101"/>
      <c r="I63" s="222"/>
      <c r="J63" s="222"/>
      <c r="K63" s="222"/>
      <c r="L63" s="224"/>
      <c r="M63" s="328"/>
      <c r="N63" s="326"/>
      <c r="O63" s="228"/>
      <c r="P63" s="102"/>
      <c r="Q63" s="97"/>
      <c r="R63" s="98"/>
      <c r="S63" s="103"/>
      <c r="T63" s="309"/>
      <c r="U63" s="97"/>
      <c r="V63" s="102"/>
      <c r="W63" s="97"/>
      <c r="X63" s="98"/>
      <c r="Y63" s="103"/>
      <c r="Z63" s="310"/>
      <c r="AA63" s="310"/>
      <c r="AB63" s="310"/>
      <c r="AC63" s="308"/>
      <c r="AD63" s="308"/>
      <c r="AE63" s="311"/>
      <c r="AF63" s="311"/>
      <c r="AG63" s="311"/>
      <c r="AH63" s="311"/>
      <c r="AI63" s="310"/>
      <c r="AJ63" s="310"/>
      <c r="AK63" s="308"/>
      <c r="AL63" s="308"/>
      <c r="AM63" s="312"/>
      <c r="AN63" s="312"/>
      <c r="AO63" s="312"/>
      <c r="AP63" s="312"/>
      <c r="AQ63" s="312"/>
      <c r="AR63" s="312"/>
      <c r="AS63" s="312"/>
      <c r="AT63" s="312"/>
      <c r="AU63" s="310"/>
      <c r="AV63" s="308"/>
      <c r="AW63" s="308"/>
      <c r="AX63" s="309"/>
      <c r="AY63" s="309"/>
      <c r="AZ63" s="309"/>
      <c r="BA63" s="309"/>
      <c r="BB63" s="309"/>
      <c r="BC63" s="309"/>
      <c r="BD63" s="309"/>
      <c r="BE63" s="309"/>
      <c r="BF63" s="309"/>
      <c r="BG63" s="309"/>
      <c r="BH63" s="309"/>
      <c r="BI63" s="309"/>
      <c r="BJ63" s="309"/>
      <c r="BK63" s="324"/>
    </row>
    <row r="64" spans="1:63" ht="30" customHeight="1" x14ac:dyDescent="0.75">
      <c r="A64" s="270">
        <v>57</v>
      </c>
      <c r="B64" s="912" t="s">
        <v>1211</v>
      </c>
      <c r="C64" s="913"/>
      <c r="D64" s="565"/>
      <c r="E64" s="98"/>
      <c r="F64" s="99">
        <v>3</v>
      </c>
      <c r="G64" s="100"/>
      <c r="H64" s="101"/>
      <c r="I64" s="222"/>
      <c r="J64" s="222"/>
      <c r="K64" s="222"/>
      <c r="L64" s="224"/>
      <c r="M64" s="328"/>
      <c r="N64" s="326"/>
      <c r="O64" s="228"/>
      <c r="P64" s="102"/>
      <c r="Q64" s="97"/>
      <c r="R64" s="98"/>
      <c r="S64" s="103"/>
      <c r="T64" s="309"/>
      <c r="U64" s="97"/>
      <c r="V64" s="102"/>
      <c r="W64" s="97"/>
      <c r="X64" s="98"/>
      <c r="Y64" s="103"/>
      <c r="Z64" s="310"/>
      <c r="AA64" s="310"/>
      <c r="AB64" s="310"/>
      <c r="AC64" s="308"/>
      <c r="AD64" s="308"/>
      <c r="AE64" s="311"/>
      <c r="AF64" s="311"/>
      <c r="AG64" s="311"/>
      <c r="AH64" s="311"/>
      <c r="AI64" s="310"/>
      <c r="AJ64" s="310"/>
      <c r="AK64" s="308"/>
      <c r="AL64" s="308"/>
      <c r="AM64" s="312"/>
      <c r="AN64" s="312"/>
      <c r="AO64" s="312"/>
      <c r="AP64" s="312"/>
      <c r="AQ64" s="312"/>
      <c r="AR64" s="312"/>
      <c r="AS64" s="312"/>
      <c r="AT64" s="312"/>
      <c r="AU64" s="310"/>
      <c r="AV64" s="308"/>
      <c r="AW64" s="308"/>
      <c r="AX64" s="309"/>
      <c r="AY64" s="309"/>
      <c r="AZ64" s="309"/>
      <c r="BA64" s="309"/>
      <c r="BB64" s="309"/>
      <c r="BC64" s="309"/>
      <c r="BD64" s="309"/>
      <c r="BE64" s="309"/>
      <c r="BF64" s="309"/>
      <c r="BG64" s="309"/>
      <c r="BH64" s="309"/>
      <c r="BI64" s="309"/>
      <c r="BJ64" s="309"/>
      <c r="BK64" s="324"/>
    </row>
    <row r="65" spans="1:63" ht="30" customHeight="1" x14ac:dyDescent="0.75">
      <c r="A65" s="270">
        <v>58</v>
      </c>
      <c r="B65" s="912" t="s">
        <v>1212</v>
      </c>
      <c r="C65" s="913"/>
      <c r="D65" s="565"/>
      <c r="E65" s="98"/>
      <c r="F65" s="99">
        <v>3</v>
      </c>
      <c r="G65" s="100"/>
      <c r="H65" s="101"/>
      <c r="I65" s="222"/>
      <c r="J65" s="222"/>
      <c r="K65" s="222"/>
      <c r="L65" s="224"/>
      <c r="M65" s="328"/>
      <c r="N65" s="326"/>
      <c r="O65" s="228"/>
      <c r="P65" s="102"/>
      <c r="Q65" s="97"/>
      <c r="R65" s="98"/>
      <c r="S65" s="103"/>
      <c r="T65" s="309"/>
      <c r="U65" s="97"/>
      <c r="V65" s="102"/>
      <c r="W65" s="97"/>
      <c r="X65" s="98"/>
      <c r="Y65" s="103"/>
      <c r="Z65" s="310"/>
      <c r="AA65" s="310"/>
      <c r="AB65" s="310"/>
      <c r="AC65" s="308"/>
      <c r="AD65" s="308"/>
      <c r="AE65" s="311"/>
      <c r="AF65" s="311"/>
      <c r="AG65" s="311"/>
      <c r="AH65" s="311"/>
      <c r="AI65" s="310"/>
      <c r="AJ65" s="310"/>
      <c r="AK65" s="308"/>
      <c r="AL65" s="308"/>
      <c r="AM65" s="312"/>
      <c r="AN65" s="312"/>
      <c r="AO65" s="312"/>
      <c r="AP65" s="312"/>
      <c r="AQ65" s="312"/>
      <c r="AR65" s="312"/>
      <c r="AS65" s="312"/>
      <c r="AT65" s="312"/>
      <c r="AU65" s="310"/>
      <c r="AV65" s="308"/>
      <c r="AW65" s="308"/>
      <c r="AX65" s="309"/>
      <c r="AY65" s="309"/>
      <c r="AZ65" s="309"/>
      <c r="BA65" s="309"/>
      <c r="BB65" s="309"/>
      <c r="BC65" s="309"/>
      <c r="BD65" s="309"/>
      <c r="BE65" s="309"/>
      <c r="BF65" s="309"/>
      <c r="BG65" s="309"/>
      <c r="BH65" s="309"/>
      <c r="BI65" s="309"/>
      <c r="BJ65" s="309"/>
      <c r="BK65" s="324"/>
    </row>
    <row r="66" spans="1:63" ht="30" customHeight="1" x14ac:dyDescent="0.75">
      <c r="A66" s="270">
        <v>59</v>
      </c>
      <c r="B66" s="912" t="s">
        <v>1213</v>
      </c>
      <c r="C66" s="913"/>
      <c r="D66" s="565"/>
      <c r="E66" s="98"/>
      <c r="F66" s="99">
        <v>4</v>
      </c>
      <c r="G66" s="100"/>
      <c r="H66" s="101"/>
      <c r="I66" s="222"/>
      <c r="J66" s="222"/>
      <c r="K66" s="222"/>
      <c r="L66" s="224"/>
      <c r="M66" s="328"/>
      <c r="N66" s="326"/>
      <c r="O66" s="228"/>
      <c r="P66" s="102"/>
      <c r="Q66" s="97"/>
      <c r="R66" s="98"/>
      <c r="S66" s="103"/>
      <c r="T66" s="309"/>
      <c r="U66" s="97"/>
      <c r="V66" s="102"/>
      <c r="W66" s="97"/>
      <c r="X66" s="98"/>
      <c r="Y66" s="103"/>
      <c r="Z66" s="310"/>
      <c r="AA66" s="310"/>
      <c r="AB66" s="310"/>
      <c r="AC66" s="308"/>
      <c r="AD66" s="308"/>
      <c r="AE66" s="311"/>
      <c r="AF66" s="311"/>
      <c r="AG66" s="311"/>
      <c r="AH66" s="311"/>
      <c r="AI66" s="310"/>
      <c r="AJ66" s="310"/>
      <c r="AK66" s="308"/>
      <c r="AL66" s="308"/>
      <c r="AM66" s="312"/>
      <c r="AN66" s="312"/>
      <c r="AO66" s="312"/>
      <c r="AP66" s="312"/>
      <c r="AQ66" s="312"/>
      <c r="AR66" s="312"/>
      <c r="AS66" s="312"/>
      <c r="AT66" s="312"/>
      <c r="AU66" s="310"/>
      <c r="AV66" s="308"/>
      <c r="AW66" s="308"/>
      <c r="AX66" s="309"/>
      <c r="AY66" s="309"/>
      <c r="AZ66" s="309"/>
      <c r="BA66" s="309"/>
      <c r="BB66" s="309"/>
      <c r="BC66" s="309"/>
      <c r="BD66" s="309"/>
      <c r="BE66" s="309"/>
      <c r="BF66" s="309"/>
      <c r="BG66" s="309"/>
      <c r="BH66" s="309"/>
      <c r="BI66" s="309"/>
      <c r="BJ66" s="309"/>
      <c r="BK66" s="324"/>
    </row>
    <row r="67" spans="1:63" ht="30" customHeight="1" x14ac:dyDescent="0.75">
      <c r="A67" s="270">
        <v>60</v>
      </c>
      <c r="B67" s="912" t="s">
        <v>1214</v>
      </c>
      <c r="C67" s="913"/>
      <c r="D67" s="565"/>
      <c r="E67" s="98"/>
      <c r="F67" s="99">
        <v>3</v>
      </c>
      <c r="G67" s="100"/>
      <c r="H67" s="101"/>
      <c r="I67" s="222"/>
      <c r="J67" s="222"/>
      <c r="K67" s="222"/>
      <c r="L67" s="224"/>
      <c r="M67" s="328"/>
      <c r="N67" s="326"/>
      <c r="O67" s="228"/>
      <c r="P67" s="102"/>
      <c r="Q67" s="97"/>
      <c r="R67" s="98"/>
      <c r="S67" s="103"/>
      <c r="T67" s="309"/>
      <c r="U67" s="97"/>
      <c r="V67" s="102"/>
      <c r="W67" s="97"/>
      <c r="X67" s="98"/>
      <c r="Y67" s="103"/>
      <c r="Z67" s="310"/>
      <c r="AA67" s="310"/>
      <c r="AB67" s="310"/>
      <c r="AC67" s="308"/>
      <c r="AD67" s="308"/>
      <c r="AE67" s="311"/>
      <c r="AF67" s="311"/>
      <c r="AG67" s="311"/>
      <c r="AH67" s="311"/>
      <c r="AI67" s="310"/>
      <c r="AJ67" s="310"/>
      <c r="AK67" s="308"/>
      <c r="AL67" s="308"/>
      <c r="AM67" s="312"/>
      <c r="AN67" s="312"/>
      <c r="AO67" s="312"/>
      <c r="AP67" s="312"/>
      <c r="AQ67" s="312"/>
      <c r="AR67" s="312"/>
      <c r="AS67" s="312"/>
      <c r="AT67" s="312"/>
      <c r="AU67" s="310"/>
      <c r="AV67" s="308"/>
      <c r="AW67" s="308"/>
      <c r="AX67" s="309"/>
      <c r="AY67" s="309"/>
      <c r="AZ67" s="309"/>
      <c r="BA67" s="309"/>
      <c r="BB67" s="309"/>
      <c r="BC67" s="309"/>
      <c r="BD67" s="309"/>
      <c r="BE67" s="309"/>
      <c r="BF67" s="309"/>
      <c r="BG67" s="309"/>
      <c r="BH67" s="309"/>
      <c r="BI67" s="309"/>
      <c r="BJ67" s="309"/>
      <c r="BK67" s="324"/>
    </row>
    <row r="68" spans="1:63" ht="30" customHeight="1" x14ac:dyDescent="0.75">
      <c r="A68" s="270">
        <v>61</v>
      </c>
      <c r="B68" s="912" t="s">
        <v>1215</v>
      </c>
      <c r="C68" s="913"/>
      <c r="D68" s="565"/>
      <c r="E68" s="98"/>
      <c r="F68" s="99">
        <v>3</v>
      </c>
      <c r="G68" s="100"/>
      <c r="H68" s="101"/>
      <c r="I68" s="222"/>
      <c r="J68" s="222"/>
      <c r="K68" s="222"/>
      <c r="L68" s="224"/>
      <c r="M68" s="328"/>
      <c r="N68" s="326"/>
      <c r="O68" s="228"/>
      <c r="P68" s="102"/>
      <c r="Q68" s="97"/>
      <c r="R68" s="98"/>
      <c r="S68" s="103"/>
      <c r="T68" s="309"/>
      <c r="U68" s="97"/>
      <c r="V68" s="102"/>
      <c r="W68" s="97"/>
      <c r="X68" s="98"/>
      <c r="Y68" s="103"/>
      <c r="Z68" s="310"/>
      <c r="AA68" s="310"/>
      <c r="AB68" s="310"/>
      <c r="AC68" s="308"/>
      <c r="AD68" s="308"/>
      <c r="AE68" s="311"/>
      <c r="AF68" s="311"/>
      <c r="AG68" s="311"/>
      <c r="AH68" s="311"/>
      <c r="AI68" s="310"/>
      <c r="AJ68" s="310"/>
      <c r="AK68" s="308"/>
      <c r="AL68" s="308"/>
      <c r="AM68" s="312"/>
      <c r="AN68" s="312"/>
      <c r="AO68" s="312"/>
      <c r="AP68" s="312"/>
      <c r="AQ68" s="312"/>
      <c r="AR68" s="312"/>
      <c r="AS68" s="312"/>
      <c r="AT68" s="312"/>
      <c r="AU68" s="310"/>
      <c r="AV68" s="308"/>
      <c r="AW68" s="308"/>
      <c r="AX68" s="309"/>
      <c r="AY68" s="309"/>
      <c r="AZ68" s="309"/>
      <c r="BA68" s="309"/>
      <c r="BB68" s="309"/>
      <c r="BC68" s="309"/>
      <c r="BD68" s="309"/>
      <c r="BE68" s="309"/>
      <c r="BF68" s="309"/>
      <c r="BG68" s="309"/>
      <c r="BH68" s="309"/>
      <c r="BI68" s="309"/>
      <c r="BJ68" s="309"/>
      <c r="BK68" s="324"/>
    </row>
    <row r="69" spans="1:63" ht="30" customHeight="1" x14ac:dyDescent="0.75">
      <c r="A69" s="270">
        <v>62</v>
      </c>
      <c r="B69" s="912" t="s">
        <v>1216</v>
      </c>
      <c r="C69" s="913"/>
      <c r="D69" s="565"/>
      <c r="E69" s="98"/>
      <c r="F69" s="99">
        <v>3</v>
      </c>
      <c r="G69" s="100"/>
      <c r="H69" s="101"/>
      <c r="I69" s="222"/>
      <c r="J69" s="222"/>
      <c r="K69" s="222"/>
      <c r="L69" s="224"/>
      <c r="M69" s="328"/>
      <c r="N69" s="326"/>
      <c r="O69" s="228"/>
      <c r="P69" s="102"/>
      <c r="Q69" s="97"/>
      <c r="R69" s="98"/>
      <c r="S69" s="103"/>
      <c r="T69" s="309"/>
      <c r="U69" s="97"/>
      <c r="V69" s="102"/>
      <c r="W69" s="97"/>
      <c r="X69" s="98"/>
      <c r="Y69" s="103"/>
      <c r="Z69" s="310"/>
      <c r="AA69" s="310"/>
      <c r="AB69" s="310"/>
      <c r="AC69" s="308"/>
      <c r="AD69" s="308"/>
      <c r="AE69" s="311"/>
      <c r="AF69" s="311"/>
      <c r="AG69" s="311"/>
      <c r="AH69" s="311"/>
      <c r="AI69" s="310"/>
      <c r="AJ69" s="310"/>
      <c r="AK69" s="308"/>
      <c r="AL69" s="308"/>
      <c r="AM69" s="312"/>
      <c r="AN69" s="312"/>
      <c r="AO69" s="312"/>
      <c r="AP69" s="312"/>
      <c r="AQ69" s="312"/>
      <c r="AR69" s="312"/>
      <c r="AS69" s="312"/>
      <c r="AT69" s="312"/>
      <c r="AU69" s="310"/>
      <c r="AV69" s="308"/>
      <c r="AW69" s="308"/>
      <c r="AX69" s="309"/>
      <c r="AY69" s="309"/>
      <c r="AZ69" s="309"/>
      <c r="BA69" s="309"/>
      <c r="BB69" s="309"/>
      <c r="BC69" s="309"/>
      <c r="BD69" s="309"/>
      <c r="BE69" s="309"/>
      <c r="BF69" s="309"/>
      <c r="BG69" s="309"/>
      <c r="BH69" s="309"/>
      <c r="BI69" s="309"/>
      <c r="BJ69" s="309"/>
      <c r="BK69" s="324"/>
    </row>
    <row r="70" spans="1:63" ht="30" customHeight="1" x14ac:dyDescent="0.75">
      <c r="A70" s="270">
        <v>63</v>
      </c>
      <c r="B70" s="912" t="s">
        <v>1217</v>
      </c>
      <c r="C70" s="913"/>
      <c r="D70" s="565"/>
      <c r="E70" s="98"/>
      <c r="F70" s="99">
        <v>3</v>
      </c>
      <c r="G70" s="100"/>
      <c r="H70" s="101"/>
      <c r="I70" s="222"/>
      <c r="J70" s="222"/>
      <c r="K70" s="222"/>
      <c r="L70" s="224"/>
      <c r="M70" s="328"/>
      <c r="N70" s="326"/>
      <c r="O70" s="228"/>
      <c r="P70" s="102"/>
      <c r="Q70" s="97"/>
      <c r="R70" s="98"/>
      <c r="S70" s="103"/>
      <c r="T70" s="309"/>
      <c r="U70" s="97"/>
      <c r="V70" s="102"/>
      <c r="W70" s="97"/>
      <c r="X70" s="98"/>
      <c r="Y70" s="103"/>
      <c r="Z70" s="310"/>
      <c r="AA70" s="310"/>
      <c r="AB70" s="310"/>
      <c r="AC70" s="308"/>
      <c r="AD70" s="308"/>
      <c r="AE70" s="311"/>
      <c r="AF70" s="311"/>
      <c r="AG70" s="311"/>
      <c r="AH70" s="311"/>
      <c r="AI70" s="310"/>
      <c r="AJ70" s="310"/>
      <c r="AK70" s="308"/>
      <c r="AL70" s="308"/>
      <c r="AM70" s="312"/>
      <c r="AN70" s="312"/>
      <c r="AO70" s="312"/>
      <c r="AP70" s="312"/>
      <c r="AQ70" s="312"/>
      <c r="AR70" s="312"/>
      <c r="AS70" s="312"/>
      <c r="AT70" s="312"/>
      <c r="AU70" s="310"/>
      <c r="AV70" s="308"/>
      <c r="AW70" s="308"/>
      <c r="AX70" s="309"/>
      <c r="AY70" s="309"/>
      <c r="AZ70" s="309"/>
      <c r="BA70" s="309"/>
      <c r="BB70" s="309"/>
      <c r="BC70" s="309"/>
      <c r="BD70" s="309"/>
      <c r="BE70" s="309"/>
      <c r="BF70" s="309"/>
      <c r="BG70" s="309"/>
      <c r="BH70" s="309"/>
      <c r="BI70" s="309"/>
      <c r="BJ70" s="309"/>
      <c r="BK70" s="324"/>
    </row>
    <row r="71" spans="1:63" ht="30" customHeight="1" x14ac:dyDescent="0.75">
      <c r="A71" s="270">
        <v>64</v>
      </c>
      <c r="B71" s="912" t="s">
        <v>1218</v>
      </c>
      <c r="C71" s="913"/>
      <c r="D71" s="565"/>
      <c r="E71" s="98"/>
      <c r="F71" s="99">
        <v>3</v>
      </c>
      <c r="G71" s="100"/>
      <c r="H71" s="101"/>
      <c r="I71" s="222"/>
      <c r="J71" s="222"/>
      <c r="K71" s="222"/>
      <c r="L71" s="224"/>
      <c r="M71" s="328"/>
      <c r="N71" s="326"/>
      <c r="O71" s="228"/>
      <c r="P71" s="102"/>
      <c r="Q71" s="97"/>
      <c r="R71" s="98"/>
      <c r="S71" s="103"/>
      <c r="T71" s="309"/>
      <c r="U71" s="97"/>
      <c r="V71" s="102"/>
      <c r="W71" s="97"/>
      <c r="X71" s="98"/>
      <c r="Y71" s="103"/>
      <c r="Z71" s="310"/>
      <c r="AA71" s="310"/>
      <c r="AB71" s="310"/>
      <c r="AC71" s="308"/>
      <c r="AD71" s="308"/>
      <c r="AE71" s="311"/>
      <c r="AF71" s="311"/>
      <c r="AG71" s="311"/>
      <c r="AH71" s="311"/>
      <c r="AI71" s="310"/>
      <c r="AJ71" s="310"/>
      <c r="AK71" s="308"/>
      <c r="AL71" s="308"/>
      <c r="AM71" s="312"/>
      <c r="AN71" s="312"/>
      <c r="AO71" s="312"/>
      <c r="AP71" s="312"/>
      <c r="AQ71" s="312"/>
      <c r="AR71" s="312"/>
      <c r="AS71" s="312"/>
      <c r="AT71" s="312"/>
      <c r="AU71" s="310"/>
      <c r="AV71" s="308"/>
      <c r="AW71" s="308"/>
      <c r="AX71" s="309"/>
      <c r="AY71" s="309"/>
      <c r="AZ71" s="309"/>
      <c r="BA71" s="309"/>
      <c r="BB71" s="309"/>
      <c r="BC71" s="309"/>
      <c r="BD71" s="309"/>
      <c r="BE71" s="309"/>
      <c r="BF71" s="309"/>
      <c r="BG71" s="309"/>
      <c r="BH71" s="309"/>
      <c r="BI71" s="309"/>
      <c r="BJ71" s="309"/>
      <c r="BK71" s="324"/>
    </row>
    <row r="72" spans="1:63" ht="30" customHeight="1" x14ac:dyDescent="0.75">
      <c r="A72" s="270">
        <v>65</v>
      </c>
      <c r="B72" s="912" t="s">
        <v>1219</v>
      </c>
      <c r="C72" s="913"/>
      <c r="D72" s="565"/>
      <c r="E72" s="98"/>
      <c r="F72" s="99">
        <v>3</v>
      </c>
      <c r="G72" s="100"/>
      <c r="H72" s="101"/>
      <c r="I72" s="222"/>
      <c r="J72" s="222"/>
      <c r="K72" s="222"/>
      <c r="L72" s="224"/>
      <c r="M72" s="328"/>
      <c r="N72" s="326"/>
      <c r="O72" s="228"/>
      <c r="P72" s="102"/>
      <c r="Q72" s="97"/>
      <c r="R72" s="98"/>
      <c r="S72" s="103"/>
      <c r="T72" s="309"/>
      <c r="U72" s="97"/>
      <c r="V72" s="102"/>
      <c r="W72" s="97"/>
      <c r="X72" s="98"/>
      <c r="Y72" s="103"/>
      <c r="Z72" s="310"/>
      <c r="AA72" s="310"/>
      <c r="AB72" s="310"/>
      <c r="AC72" s="308"/>
      <c r="AD72" s="308"/>
      <c r="AE72" s="311"/>
      <c r="AF72" s="311"/>
      <c r="AG72" s="311"/>
      <c r="AH72" s="311"/>
      <c r="AI72" s="310"/>
      <c r="AJ72" s="310"/>
      <c r="AK72" s="308"/>
      <c r="AL72" s="308"/>
      <c r="AM72" s="312"/>
      <c r="AN72" s="312"/>
      <c r="AO72" s="312"/>
      <c r="AP72" s="312"/>
      <c r="AQ72" s="312"/>
      <c r="AR72" s="312"/>
      <c r="AS72" s="312"/>
      <c r="AT72" s="312"/>
      <c r="AU72" s="310"/>
      <c r="AV72" s="308"/>
      <c r="AW72" s="308"/>
      <c r="AX72" s="309"/>
      <c r="AY72" s="309"/>
      <c r="AZ72" s="309"/>
      <c r="BA72" s="309"/>
      <c r="BB72" s="309"/>
      <c r="BC72" s="309"/>
      <c r="BD72" s="309"/>
      <c r="BE72" s="309"/>
      <c r="BF72" s="309"/>
      <c r="BG72" s="309"/>
      <c r="BH72" s="309"/>
      <c r="BI72" s="309"/>
      <c r="BJ72" s="309"/>
      <c r="BK72" s="324"/>
    </row>
    <row r="73" spans="1:63" ht="30" customHeight="1" x14ac:dyDescent="0.75">
      <c r="A73" s="270">
        <v>66</v>
      </c>
      <c r="B73" s="912" t="s">
        <v>1220</v>
      </c>
      <c r="C73" s="913"/>
      <c r="D73" s="565"/>
      <c r="E73" s="98"/>
      <c r="F73" s="99">
        <v>3</v>
      </c>
      <c r="G73" s="100"/>
      <c r="H73" s="101"/>
      <c r="I73" s="222"/>
      <c r="J73" s="222"/>
      <c r="K73" s="222"/>
      <c r="L73" s="224"/>
      <c r="M73" s="328"/>
      <c r="N73" s="326"/>
      <c r="O73" s="228"/>
      <c r="P73" s="102"/>
      <c r="Q73" s="97"/>
      <c r="R73" s="98"/>
      <c r="S73" s="103"/>
      <c r="T73" s="309"/>
      <c r="U73" s="97"/>
      <c r="V73" s="102"/>
      <c r="W73" s="97"/>
      <c r="X73" s="98"/>
      <c r="Y73" s="103"/>
      <c r="Z73" s="310"/>
      <c r="AA73" s="310"/>
      <c r="AB73" s="310"/>
      <c r="AC73" s="308"/>
      <c r="AD73" s="308"/>
      <c r="AE73" s="311"/>
      <c r="AF73" s="311"/>
      <c r="AG73" s="311"/>
      <c r="AH73" s="311"/>
      <c r="AI73" s="310"/>
      <c r="AJ73" s="310"/>
      <c r="AK73" s="308"/>
      <c r="AL73" s="308"/>
      <c r="AM73" s="312"/>
      <c r="AN73" s="312"/>
      <c r="AO73" s="312"/>
      <c r="AP73" s="312"/>
      <c r="AQ73" s="312"/>
      <c r="AR73" s="312"/>
      <c r="AS73" s="312"/>
      <c r="AT73" s="312"/>
      <c r="AU73" s="310"/>
      <c r="AV73" s="308"/>
      <c r="AW73" s="308"/>
      <c r="AX73" s="309"/>
      <c r="AY73" s="309"/>
      <c r="AZ73" s="309"/>
      <c r="BA73" s="309"/>
      <c r="BB73" s="309"/>
      <c r="BC73" s="309"/>
      <c r="BD73" s="309"/>
      <c r="BE73" s="309"/>
      <c r="BF73" s="309"/>
      <c r="BG73" s="309"/>
      <c r="BH73" s="309"/>
      <c r="BI73" s="309"/>
      <c r="BJ73" s="309"/>
      <c r="BK73" s="324"/>
    </row>
    <row r="74" spans="1:63" ht="30" customHeight="1" x14ac:dyDescent="0.75">
      <c r="A74" s="270">
        <v>67</v>
      </c>
      <c r="B74" s="912" t="s">
        <v>1221</v>
      </c>
      <c r="C74" s="913"/>
      <c r="D74" s="565"/>
      <c r="E74" s="98"/>
      <c r="F74" s="99">
        <v>3</v>
      </c>
      <c r="G74" s="100"/>
      <c r="H74" s="101"/>
      <c r="I74" s="222"/>
      <c r="J74" s="222"/>
      <c r="K74" s="222"/>
      <c r="L74" s="224"/>
      <c r="M74" s="328"/>
      <c r="N74" s="326"/>
      <c r="O74" s="228"/>
      <c r="P74" s="102"/>
      <c r="Q74" s="97"/>
      <c r="R74" s="98"/>
      <c r="S74" s="103"/>
      <c r="T74" s="309"/>
      <c r="U74" s="97"/>
      <c r="V74" s="102"/>
      <c r="W74" s="97"/>
      <c r="X74" s="98"/>
      <c r="Y74" s="103"/>
      <c r="Z74" s="310"/>
      <c r="AA74" s="310"/>
      <c r="AB74" s="310"/>
      <c r="AC74" s="308"/>
      <c r="AD74" s="308"/>
      <c r="AE74" s="311"/>
      <c r="AF74" s="311"/>
      <c r="AG74" s="311"/>
      <c r="AH74" s="311"/>
      <c r="AI74" s="310"/>
      <c r="AJ74" s="310"/>
      <c r="AK74" s="308"/>
      <c r="AL74" s="308"/>
      <c r="AM74" s="312"/>
      <c r="AN74" s="312"/>
      <c r="AO74" s="312"/>
      <c r="AP74" s="312"/>
      <c r="AQ74" s="312"/>
      <c r="AR74" s="312"/>
      <c r="AS74" s="312"/>
      <c r="AT74" s="312"/>
      <c r="AU74" s="310"/>
      <c r="AV74" s="308"/>
      <c r="AW74" s="308"/>
      <c r="AX74" s="309"/>
      <c r="AY74" s="309"/>
      <c r="AZ74" s="309"/>
      <c r="BA74" s="309"/>
      <c r="BB74" s="309"/>
      <c r="BC74" s="309"/>
      <c r="BD74" s="309"/>
      <c r="BE74" s="309"/>
      <c r="BF74" s="309"/>
      <c r="BG74" s="309"/>
      <c r="BH74" s="309"/>
      <c r="BI74" s="309"/>
      <c r="BJ74" s="309"/>
      <c r="BK74" s="324"/>
    </row>
    <row r="75" spans="1:63" ht="30" customHeight="1" x14ac:dyDescent="0.75">
      <c r="A75" s="270">
        <v>68</v>
      </c>
      <c r="B75" s="912" t="s">
        <v>1222</v>
      </c>
      <c r="C75" s="913"/>
      <c r="D75" s="565"/>
      <c r="E75" s="98"/>
      <c r="F75" s="99">
        <v>3</v>
      </c>
      <c r="G75" s="100"/>
      <c r="H75" s="101"/>
      <c r="I75" s="222"/>
      <c r="J75" s="222"/>
      <c r="K75" s="222"/>
      <c r="L75" s="224"/>
      <c r="M75" s="328"/>
      <c r="N75" s="326"/>
      <c r="O75" s="228"/>
      <c r="P75" s="102"/>
      <c r="Q75" s="97"/>
      <c r="R75" s="98"/>
      <c r="S75" s="103"/>
      <c r="T75" s="309"/>
      <c r="U75" s="97"/>
      <c r="V75" s="102"/>
      <c r="W75" s="97"/>
      <c r="X75" s="98"/>
      <c r="Y75" s="103"/>
      <c r="Z75" s="310"/>
      <c r="AA75" s="310"/>
      <c r="AB75" s="310"/>
      <c r="AC75" s="308"/>
      <c r="AD75" s="308"/>
      <c r="AE75" s="311"/>
      <c r="AF75" s="311"/>
      <c r="AG75" s="311"/>
      <c r="AH75" s="311"/>
      <c r="AI75" s="310"/>
      <c r="AJ75" s="310"/>
      <c r="AK75" s="308"/>
      <c r="AL75" s="308"/>
      <c r="AM75" s="312"/>
      <c r="AN75" s="312"/>
      <c r="AO75" s="312"/>
      <c r="AP75" s="312"/>
      <c r="AQ75" s="312"/>
      <c r="AR75" s="312"/>
      <c r="AS75" s="312"/>
      <c r="AT75" s="312"/>
      <c r="AU75" s="310"/>
      <c r="AV75" s="308"/>
      <c r="AW75" s="308"/>
      <c r="AX75" s="309"/>
      <c r="AY75" s="309"/>
      <c r="AZ75" s="309"/>
      <c r="BA75" s="309"/>
      <c r="BB75" s="309"/>
      <c r="BC75" s="309"/>
      <c r="BD75" s="309"/>
      <c r="BE75" s="309"/>
      <c r="BF75" s="309"/>
      <c r="BG75" s="309"/>
      <c r="BH75" s="309"/>
      <c r="BI75" s="309"/>
      <c r="BJ75" s="309"/>
      <c r="BK75" s="324"/>
    </row>
    <row r="76" spans="1:63" ht="30" customHeight="1" x14ac:dyDescent="0.75">
      <c r="A76" s="270">
        <v>69</v>
      </c>
      <c r="B76" s="912" t="s">
        <v>1223</v>
      </c>
      <c r="C76" s="913"/>
      <c r="D76" s="565"/>
      <c r="E76" s="98"/>
      <c r="F76" s="99">
        <v>3</v>
      </c>
      <c r="G76" s="100"/>
      <c r="H76" s="101"/>
      <c r="I76" s="222"/>
      <c r="J76" s="222"/>
      <c r="K76" s="222"/>
      <c r="L76" s="224"/>
      <c r="M76" s="328"/>
      <c r="N76" s="326"/>
      <c r="O76" s="228"/>
      <c r="P76" s="102"/>
      <c r="Q76" s="97"/>
      <c r="R76" s="98"/>
      <c r="S76" s="103"/>
      <c r="T76" s="309"/>
      <c r="U76" s="97"/>
      <c r="V76" s="102"/>
      <c r="W76" s="97"/>
      <c r="X76" s="98"/>
      <c r="Y76" s="103"/>
      <c r="Z76" s="310"/>
      <c r="AA76" s="310"/>
      <c r="AB76" s="310"/>
      <c r="AC76" s="308"/>
      <c r="AD76" s="308"/>
      <c r="AE76" s="311"/>
      <c r="AF76" s="311"/>
      <c r="AG76" s="311"/>
      <c r="AH76" s="311"/>
      <c r="AI76" s="310"/>
      <c r="AJ76" s="310"/>
      <c r="AK76" s="308"/>
      <c r="AL76" s="308"/>
      <c r="AM76" s="312"/>
      <c r="AN76" s="312"/>
      <c r="AO76" s="312"/>
      <c r="AP76" s="312"/>
      <c r="AQ76" s="312"/>
      <c r="AR76" s="312"/>
      <c r="AS76" s="312"/>
      <c r="AT76" s="312"/>
      <c r="AU76" s="310"/>
      <c r="AV76" s="308"/>
      <c r="AW76" s="308"/>
      <c r="AX76" s="309"/>
      <c r="AY76" s="309"/>
      <c r="AZ76" s="309"/>
      <c r="BA76" s="309"/>
      <c r="BB76" s="309"/>
      <c r="BC76" s="309"/>
      <c r="BD76" s="309"/>
      <c r="BE76" s="309"/>
      <c r="BF76" s="309"/>
      <c r="BG76" s="309"/>
      <c r="BH76" s="309"/>
      <c r="BI76" s="309"/>
      <c r="BJ76" s="309"/>
      <c r="BK76" s="324"/>
    </row>
    <row r="77" spans="1:63" ht="30" customHeight="1" thickBot="1" x14ac:dyDescent="0.9">
      <c r="A77" s="270">
        <v>70</v>
      </c>
      <c r="B77" s="912" t="s">
        <v>1224</v>
      </c>
      <c r="C77" s="913"/>
      <c r="D77" s="565"/>
      <c r="E77" s="306"/>
      <c r="F77" s="307">
        <v>3</v>
      </c>
      <c r="G77" s="100"/>
      <c r="H77" s="101"/>
      <c r="I77" s="222"/>
      <c r="J77" s="222"/>
      <c r="K77" s="222"/>
      <c r="L77" s="224"/>
      <c r="M77" s="329"/>
      <c r="N77" s="326"/>
      <c r="O77" s="228"/>
      <c r="P77" s="102"/>
      <c r="Q77" s="97"/>
      <c r="R77" s="98"/>
      <c r="S77" s="103"/>
      <c r="T77" s="309"/>
      <c r="U77" s="97"/>
      <c r="V77" s="102"/>
      <c r="W77" s="97"/>
      <c r="X77" s="98"/>
      <c r="Y77" s="103"/>
      <c r="Z77" s="310"/>
      <c r="AA77" s="310"/>
      <c r="AB77" s="310"/>
      <c r="AC77" s="308"/>
      <c r="AD77" s="308"/>
      <c r="AE77" s="311"/>
      <c r="AF77" s="311"/>
      <c r="AG77" s="311"/>
      <c r="AH77" s="311"/>
      <c r="AI77" s="310"/>
      <c r="AJ77" s="310"/>
      <c r="AK77" s="308"/>
      <c r="AL77" s="308"/>
      <c r="AM77" s="312"/>
      <c r="AN77" s="312"/>
      <c r="AO77" s="312"/>
      <c r="AP77" s="312"/>
      <c r="AQ77" s="312"/>
      <c r="AR77" s="312"/>
      <c r="AS77" s="312"/>
      <c r="AT77" s="312"/>
      <c r="AU77" s="310"/>
      <c r="AV77" s="308"/>
      <c r="AW77" s="308"/>
      <c r="AX77" s="309"/>
      <c r="AY77" s="309"/>
      <c r="AZ77" s="309"/>
      <c r="BA77" s="309"/>
      <c r="BB77" s="309"/>
      <c r="BC77" s="309"/>
      <c r="BD77" s="309"/>
      <c r="BE77" s="330"/>
      <c r="BF77" s="330"/>
      <c r="BG77" s="330"/>
      <c r="BH77" s="330"/>
      <c r="BI77" s="330"/>
      <c r="BJ77" s="330"/>
      <c r="BK77" s="331"/>
    </row>
    <row r="78" spans="1:63" ht="30" customHeight="1" thickBot="1" x14ac:dyDescent="0.9">
      <c r="A78" s="270">
        <v>71</v>
      </c>
      <c r="B78" s="920" t="s">
        <v>1325</v>
      </c>
      <c r="C78" s="921"/>
      <c r="D78" s="565"/>
      <c r="E78" s="306"/>
      <c r="F78" s="307">
        <v>1</v>
      </c>
      <c r="G78" s="100"/>
      <c r="H78" s="101"/>
      <c r="I78" s="222"/>
      <c r="J78" s="222"/>
      <c r="K78" s="222"/>
      <c r="L78" s="224"/>
      <c r="M78" s="692"/>
      <c r="N78" s="693"/>
      <c r="O78" s="685"/>
      <c r="P78" s="686"/>
      <c r="Q78" s="684"/>
      <c r="R78" s="306"/>
      <c r="S78" s="687"/>
      <c r="T78" s="330"/>
      <c r="U78" s="684"/>
      <c r="V78" s="686"/>
      <c r="W78" s="684"/>
      <c r="X78" s="306"/>
      <c r="Y78" s="687"/>
      <c r="Z78" s="688"/>
      <c r="AA78" s="688"/>
      <c r="AB78" s="688"/>
      <c r="AC78" s="683"/>
      <c r="AD78" s="683"/>
      <c r="AE78" s="689"/>
      <c r="AF78" s="689"/>
      <c r="AG78" s="689"/>
      <c r="AH78" s="689"/>
      <c r="AI78" s="688"/>
      <c r="AJ78" s="688"/>
      <c r="AK78" s="683"/>
      <c r="AL78" s="683"/>
      <c r="AM78" s="690"/>
      <c r="AN78" s="690"/>
      <c r="AO78" s="690"/>
      <c r="AP78" s="690"/>
      <c r="AQ78" s="690"/>
      <c r="AR78" s="690"/>
      <c r="AS78" s="690"/>
      <c r="AT78" s="690"/>
      <c r="AU78" s="688"/>
      <c r="AV78" s="683"/>
      <c r="AW78" s="683"/>
      <c r="AX78" s="330"/>
      <c r="AY78" s="330"/>
      <c r="AZ78" s="330"/>
      <c r="BA78" s="330"/>
      <c r="BB78" s="330"/>
      <c r="BC78" s="330"/>
      <c r="BD78" s="694"/>
      <c r="BE78" s="695"/>
      <c r="BF78" s="696"/>
      <c r="BG78" s="696"/>
      <c r="BH78" s="696"/>
      <c r="BI78" s="696"/>
      <c r="BJ78" s="696"/>
      <c r="BK78" s="697"/>
    </row>
    <row r="79" spans="1:63" ht="30" customHeight="1" thickBot="1" x14ac:dyDescent="0.9">
      <c r="A79" s="698">
        <v>72</v>
      </c>
      <c r="B79" s="922" t="s">
        <v>1326</v>
      </c>
      <c r="C79" s="923"/>
      <c r="D79" s="699"/>
      <c r="E79" s="700"/>
      <c r="F79" s="701">
        <v>0</v>
      </c>
      <c r="G79" s="100"/>
      <c r="H79" s="101"/>
      <c r="I79" s="222"/>
      <c r="J79" s="222"/>
      <c r="K79" s="222"/>
      <c r="L79" s="224"/>
      <c r="M79" s="692"/>
      <c r="N79" s="693"/>
      <c r="O79" s="685"/>
      <c r="P79" s="686"/>
      <c r="Q79" s="684"/>
      <c r="R79" s="306"/>
      <c r="S79" s="687"/>
      <c r="T79" s="330"/>
      <c r="U79" s="684"/>
      <c r="V79" s="686"/>
      <c r="W79" s="684"/>
      <c r="X79" s="306"/>
      <c r="Y79" s="687"/>
      <c r="Z79" s="688"/>
      <c r="AA79" s="688"/>
      <c r="AB79" s="688"/>
      <c r="AC79" s="683"/>
      <c r="AD79" s="683"/>
      <c r="AE79" s="689"/>
      <c r="AF79" s="689"/>
      <c r="AG79" s="689"/>
      <c r="AH79" s="689"/>
      <c r="AI79" s="688"/>
      <c r="AJ79" s="688"/>
      <c r="AK79" s="683"/>
      <c r="AL79" s="683"/>
      <c r="AM79" s="690"/>
      <c r="AN79" s="690"/>
      <c r="AO79" s="690"/>
      <c r="AP79" s="690"/>
      <c r="AQ79" s="690"/>
      <c r="AR79" s="690"/>
      <c r="AS79" s="690"/>
      <c r="AT79" s="690"/>
      <c r="AU79" s="688"/>
      <c r="AV79" s="683"/>
      <c r="AW79" s="683"/>
      <c r="AX79" s="330"/>
      <c r="AY79" s="330"/>
      <c r="AZ79" s="330"/>
      <c r="BA79" s="330"/>
      <c r="BB79" s="330"/>
      <c r="BC79" s="330"/>
      <c r="BD79" s="694"/>
      <c r="BE79" s="695"/>
      <c r="BF79" s="696"/>
      <c r="BG79" s="696"/>
      <c r="BH79" s="696"/>
      <c r="BI79" s="696"/>
      <c r="BJ79" s="696"/>
      <c r="BK79" s="697"/>
    </row>
    <row r="80" spans="1:63" ht="30" customHeight="1" thickBot="1" x14ac:dyDescent="0.9">
      <c r="A80" s="270">
        <v>73</v>
      </c>
      <c r="B80" s="920" t="s">
        <v>1327</v>
      </c>
      <c r="C80" s="921"/>
      <c r="D80" s="565"/>
      <c r="E80" s="306"/>
      <c r="F80" s="307">
        <v>1</v>
      </c>
      <c r="G80" s="100"/>
      <c r="H80" s="101"/>
      <c r="I80" s="222"/>
      <c r="J80" s="222"/>
      <c r="K80" s="222"/>
      <c r="L80" s="224"/>
      <c r="M80" s="692"/>
      <c r="N80" s="693"/>
      <c r="O80" s="685"/>
      <c r="P80" s="686"/>
      <c r="Q80" s="684"/>
      <c r="R80" s="306"/>
      <c r="S80" s="687"/>
      <c r="T80" s="330"/>
      <c r="U80" s="684"/>
      <c r="V80" s="686"/>
      <c r="W80" s="684"/>
      <c r="X80" s="306"/>
      <c r="Y80" s="687"/>
      <c r="Z80" s="688"/>
      <c r="AA80" s="688"/>
      <c r="AB80" s="688"/>
      <c r="AC80" s="683"/>
      <c r="AD80" s="683"/>
      <c r="AE80" s="689"/>
      <c r="AF80" s="689"/>
      <c r="AG80" s="689"/>
      <c r="AH80" s="689"/>
      <c r="AI80" s="688"/>
      <c r="AJ80" s="688"/>
      <c r="AK80" s="683"/>
      <c r="AL80" s="683"/>
      <c r="AM80" s="690"/>
      <c r="AN80" s="690"/>
      <c r="AO80" s="690"/>
      <c r="AP80" s="690"/>
      <c r="AQ80" s="690"/>
      <c r="AR80" s="690"/>
      <c r="AS80" s="690"/>
      <c r="AT80" s="690"/>
      <c r="AU80" s="688"/>
      <c r="AV80" s="683"/>
      <c r="AW80" s="683"/>
      <c r="AX80" s="330"/>
      <c r="AY80" s="330"/>
      <c r="AZ80" s="330"/>
      <c r="BA80" s="330"/>
      <c r="BB80" s="330"/>
      <c r="BC80" s="330"/>
      <c r="BD80" s="694"/>
      <c r="BE80" s="695"/>
      <c r="BF80" s="696"/>
      <c r="BG80" s="696"/>
      <c r="BH80" s="696"/>
      <c r="BI80" s="696"/>
      <c r="BJ80" s="696"/>
      <c r="BK80" s="697"/>
    </row>
    <row r="81" spans="1:63" ht="30" customHeight="1" thickBot="1" x14ac:dyDescent="0.9">
      <c r="A81" s="698">
        <v>74</v>
      </c>
      <c r="B81" s="922" t="s">
        <v>1328</v>
      </c>
      <c r="C81" s="923"/>
      <c r="D81" s="699"/>
      <c r="E81" s="700"/>
      <c r="F81" s="701">
        <v>0</v>
      </c>
      <c r="G81" s="100"/>
      <c r="H81" s="101"/>
      <c r="I81" s="222"/>
      <c r="J81" s="222"/>
      <c r="K81" s="222"/>
      <c r="L81" s="224"/>
      <c r="M81" s="692"/>
      <c r="N81" s="693"/>
      <c r="O81" s="685"/>
      <c r="P81" s="686"/>
      <c r="Q81" s="684"/>
      <c r="R81" s="306"/>
      <c r="S81" s="687"/>
      <c r="T81" s="330"/>
      <c r="U81" s="684"/>
      <c r="V81" s="686"/>
      <c r="W81" s="684"/>
      <c r="X81" s="306"/>
      <c r="Y81" s="687"/>
      <c r="Z81" s="688"/>
      <c r="AA81" s="688"/>
      <c r="AB81" s="688"/>
      <c r="AC81" s="683"/>
      <c r="AD81" s="683"/>
      <c r="AE81" s="689"/>
      <c r="AF81" s="689"/>
      <c r="AG81" s="689"/>
      <c r="AH81" s="689"/>
      <c r="AI81" s="688"/>
      <c r="AJ81" s="688"/>
      <c r="AK81" s="683"/>
      <c r="AL81" s="683"/>
      <c r="AM81" s="690"/>
      <c r="AN81" s="690"/>
      <c r="AO81" s="690"/>
      <c r="AP81" s="690"/>
      <c r="AQ81" s="690"/>
      <c r="AR81" s="690"/>
      <c r="AS81" s="690"/>
      <c r="AT81" s="690"/>
      <c r="AU81" s="688"/>
      <c r="AV81" s="683"/>
      <c r="AW81" s="683"/>
      <c r="AX81" s="330"/>
      <c r="AY81" s="330"/>
      <c r="AZ81" s="330"/>
      <c r="BA81" s="330"/>
      <c r="BB81" s="330"/>
      <c r="BC81" s="330"/>
      <c r="BD81" s="694"/>
      <c r="BE81" s="695"/>
      <c r="BF81" s="696"/>
      <c r="BG81" s="696"/>
      <c r="BH81" s="696"/>
      <c r="BI81" s="696"/>
      <c r="BJ81" s="696"/>
      <c r="BK81" s="697"/>
    </row>
    <row r="82" spans="1:63" ht="16.75" thickBot="1" x14ac:dyDescent="0.9">
      <c r="A82" s="736" t="s">
        <v>1258</v>
      </c>
      <c r="B82" s="738"/>
      <c r="C82" s="349"/>
      <c r="D82" s="566"/>
      <c r="E82" s="567"/>
      <c r="F82" s="568"/>
      <c r="G82" s="569"/>
      <c r="H82" s="570"/>
      <c r="I82" s="55"/>
      <c r="J82" s="55"/>
      <c r="K82" s="55"/>
      <c r="L82" s="571"/>
      <c r="M82" s="572"/>
      <c r="N82" s="573"/>
      <c r="O82" s="574"/>
      <c r="P82" s="574"/>
      <c r="Q82" s="574"/>
      <c r="R82" s="574"/>
      <c r="S82" s="574"/>
      <c r="T82" s="574"/>
      <c r="U82" s="574"/>
      <c r="V82" s="574"/>
      <c r="W82" s="574"/>
      <c r="X82" s="574"/>
      <c r="Y82" s="574"/>
      <c r="Z82" s="574"/>
      <c r="AA82" s="574"/>
      <c r="AB82" s="574"/>
      <c r="AC82" s="574"/>
      <c r="AD82" s="574"/>
      <c r="AE82" s="574"/>
      <c r="AF82" s="574"/>
      <c r="AG82" s="574"/>
      <c r="AH82" s="574"/>
      <c r="AI82" s="574"/>
      <c r="AJ82" s="574"/>
      <c r="AK82" s="574"/>
      <c r="AL82" s="574"/>
      <c r="AM82" s="574"/>
      <c r="AN82" s="574"/>
      <c r="AO82" s="574"/>
      <c r="AP82" s="574"/>
      <c r="AQ82" s="574"/>
      <c r="AR82" s="574"/>
      <c r="AS82" s="574"/>
      <c r="AT82" s="574"/>
      <c r="AU82" s="574"/>
      <c r="AV82" s="574"/>
      <c r="AW82" s="574"/>
      <c r="AX82" s="574"/>
      <c r="AY82" s="574"/>
      <c r="AZ82" s="574"/>
      <c r="BA82" s="574"/>
      <c r="BB82" s="574"/>
      <c r="BC82" s="574"/>
      <c r="BD82" s="575"/>
      <c r="BE82" s="576"/>
      <c r="BF82" s="577"/>
      <c r="BG82" s="577"/>
      <c r="BH82" s="577"/>
      <c r="BI82" s="577"/>
      <c r="BJ82" s="577"/>
      <c r="BK82" s="578"/>
    </row>
  </sheetData>
  <mergeCells count="103">
    <mergeCell ref="B78:C78"/>
    <mergeCell ref="B79:C79"/>
    <mergeCell ref="B80:C80"/>
    <mergeCell ref="B81:C81"/>
    <mergeCell ref="B43:C43"/>
    <mergeCell ref="B44:C44"/>
    <mergeCell ref="B45:C45"/>
    <mergeCell ref="B27:C27"/>
    <mergeCell ref="B15:C15"/>
    <mergeCell ref="B16:C16"/>
    <mergeCell ref="B36:C36"/>
    <mergeCell ref="B37:C37"/>
    <mergeCell ref="B38:C38"/>
    <mergeCell ref="B39:C39"/>
    <mergeCell ref="B28:C28"/>
    <mergeCell ref="B29:C29"/>
    <mergeCell ref="B30:C30"/>
    <mergeCell ref="B31:C31"/>
    <mergeCell ref="B32:C32"/>
    <mergeCell ref="B33:C33"/>
    <mergeCell ref="A82:B82"/>
    <mergeCell ref="B4:C7"/>
    <mergeCell ref="B12:C12"/>
    <mergeCell ref="B13:C13"/>
    <mergeCell ref="B14:C14"/>
    <mergeCell ref="B76:C76"/>
    <mergeCell ref="B77:C77"/>
    <mergeCell ref="B73:C73"/>
    <mergeCell ref="B74:C74"/>
    <mergeCell ref="B75:C75"/>
    <mergeCell ref="B40:C40"/>
    <mergeCell ref="B41:C41"/>
    <mergeCell ref="B42:C42"/>
    <mergeCell ref="B63:C63"/>
    <mergeCell ref="B52:C52"/>
    <mergeCell ref="B70:C70"/>
    <mergeCell ref="B46:C46"/>
    <mergeCell ref="B47:C47"/>
    <mergeCell ref="B48:C48"/>
    <mergeCell ref="B49:C49"/>
    <mergeCell ref="B51:C51"/>
    <mergeCell ref="B50:C50"/>
    <mergeCell ref="B34:C34"/>
    <mergeCell ref="B35:C35"/>
    <mergeCell ref="BE3:BH3"/>
    <mergeCell ref="BI3:BK5"/>
    <mergeCell ref="BE4:BE5"/>
    <mergeCell ref="BF4:BF5"/>
    <mergeCell ref="BG4:BG5"/>
    <mergeCell ref="BH4:BH5"/>
    <mergeCell ref="B71:C71"/>
    <mergeCell ref="B72:C72"/>
    <mergeCell ref="B64:C64"/>
    <mergeCell ref="B65:C65"/>
    <mergeCell ref="B66:C66"/>
    <mergeCell ref="B67:C67"/>
    <mergeCell ref="B68:C68"/>
    <mergeCell ref="B69:C69"/>
    <mergeCell ref="B62:C6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T3:V5"/>
    <mergeCell ref="B23:C23"/>
    <mergeCell ref="B24:C24"/>
    <mergeCell ref="B25:C25"/>
    <mergeCell ref="B26:C26"/>
    <mergeCell ref="B8:C8"/>
    <mergeCell ref="B9:C9"/>
    <mergeCell ref="B17:C17"/>
    <mergeCell ref="B18:C18"/>
    <mergeCell ref="B20:C20"/>
    <mergeCell ref="B21:C21"/>
    <mergeCell ref="B22:C22"/>
    <mergeCell ref="B10:C10"/>
    <mergeCell ref="B11:C11"/>
    <mergeCell ref="B19:C19"/>
    <mergeCell ref="Q4:Q5"/>
    <mergeCell ref="L3:O3"/>
    <mergeCell ref="P3:S3"/>
    <mergeCell ref="S4:S5"/>
    <mergeCell ref="L4:L5"/>
    <mergeCell ref="M4:M5"/>
    <mergeCell ref="N4:N5"/>
    <mergeCell ref="O4:O5"/>
    <mergeCell ref="P4:P5"/>
    <mergeCell ref="R4:R5"/>
    <mergeCell ref="A4:A7"/>
    <mergeCell ref="D4:D7"/>
    <mergeCell ref="E4:E7"/>
    <mergeCell ref="A3:F3"/>
    <mergeCell ref="G3:I3"/>
    <mergeCell ref="F4:F6"/>
    <mergeCell ref="G4:H4"/>
    <mergeCell ref="I4:I5"/>
    <mergeCell ref="J3:K3"/>
    <mergeCell ref="J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</vt:i4>
      </vt:variant>
    </vt:vector>
  </HeadingPairs>
  <TitlesOfParts>
    <vt:vector size="10" baseType="lpstr">
      <vt:lpstr>Récap</vt:lpstr>
      <vt:lpstr>01-Tintane</vt:lpstr>
      <vt:lpstr>02-Kiffa</vt:lpstr>
      <vt:lpstr>03-Yélimané</vt:lpstr>
      <vt:lpstr>04- Logement Type</vt:lpstr>
      <vt:lpstr>05-Guérite Type</vt:lpstr>
      <vt:lpstr>06-Batiment de service Type</vt:lpstr>
      <vt:lpstr>PDR_Formation</vt:lpstr>
      <vt:lpstr>Outillage</vt:lpstr>
      <vt:lpstr>'01-Tintane'!Zone_d_impression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TLL</dc:creator>
  <cp:lastModifiedBy>Mohamed Abdellahi MOHAMED EL KORY</cp:lastModifiedBy>
  <cp:lastPrinted>2021-07-31T11:31:30Z</cp:lastPrinted>
  <dcterms:created xsi:type="dcterms:W3CDTF">2021-03-09T21:12:47Z</dcterms:created>
  <dcterms:modified xsi:type="dcterms:W3CDTF">2023-11-27T10:24:54Z</dcterms:modified>
</cp:coreProperties>
</file>